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480" yWindow="75" windowWidth="15195" windowHeight="11760"/>
  </bookViews>
  <sheets>
    <sheet name="OEE Definitions" sheetId="9" r:id="rId1"/>
  </sheets>
  <definedNames>
    <definedName name="_xlnm.Print_Area" localSheetId="0">'OEE Definitions'!$B$1:$Q$44</definedName>
  </definedNames>
  <calcPr calcId="125725"/>
</workbook>
</file>

<file path=xl/calcChain.xml><?xml version="1.0" encoding="utf-8"?>
<calcChain xmlns="http://schemas.openxmlformats.org/spreadsheetml/2006/main">
  <c r="I29" i="9"/>
  <c r="G33"/>
  <c r="G29"/>
  <c r="E33"/>
  <c r="E29"/>
  <c r="C33"/>
  <c r="C29"/>
  <c r="I30"/>
  <c r="C30"/>
  <c r="C31"/>
  <c r="E31"/>
  <c r="E24"/>
  <c r="E30"/>
  <c r="G24"/>
  <c r="G30"/>
  <c r="G31"/>
  <c r="C42"/>
  <c r="E42"/>
  <c r="E39"/>
  <c r="I31"/>
  <c r="L29"/>
  <c r="I33"/>
  <c r="G39"/>
  <c r="G42"/>
  <c r="L30"/>
  <c r="L31"/>
  <c r="N29"/>
  <c r="L33"/>
  <c r="L36"/>
  <c r="L39"/>
  <c r="L42"/>
  <c r="N30"/>
  <c r="N31"/>
  <c r="N33"/>
  <c r="I42"/>
  <c r="I36"/>
  <c r="N36"/>
  <c r="N39"/>
  <c r="N42"/>
  <c r="Q42"/>
  <c r="Q36"/>
  <c r="I39"/>
  <c r="Q39"/>
</calcChain>
</file>

<file path=xl/sharedStrings.xml><?xml version="1.0" encoding="utf-8"?>
<sst xmlns="http://schemas.openxmlformats.org/spreadsheetml/2006/main" count="90" uniqueCount="56">
  <si>
    <t>Scrap %</t>
  </si>
  <si>
    <t>OEE</t>
  </si>
  <si>
    <t>Quality</t>
  </si>
  <si>
    <t>Availability</t>
  </si>
  <si>
    <t>Performance</t>
  </si>
  <si>
    <t>Total</t>
  </si>
  <si>
    <t>(min/shift)</t>
  </si>
  <si>
    <t>Shift Length (min):</t>
  </si>
  <si>
    <t xml:space="preserve">Shift Planned Downtime                                                                                                              </t>
  </si>
  <si>
    <t>Lunch</t>
  </si>
  <si>
    <t xml:space="preserve">Breaks </t>
  </si>
  <si>
    <t>Expected Shift Downtime</t>
  </si>
  <si>
    <t>Meetings</t>
  </si>
  <si>
    <t>Other</t>
  </si>
  <si>
    <t xml:space="preserve">Quality Loss    </t>
  </si>
  <si>
    <t>Cleaning</t>
  </si>
  <si>
    <t>ChangeOver</t>
  </si>
  <si>
    <t>PMs</t>
  </si>
  <si>
    <t>OEE Time Base (Planned Run Time)</t>
  </si>
  <si>
    <t>Availability Loss   (Unplanned Downtime)</t>
  </si>
  <si>
    <t>ShutDown</t>
  </si>
  <si>
    <t xml:space="preserve">Lights On Time </t>
  </si>
  <si>
    <t>Time Period (days):</t>
  </si>
  <si>
    <t>(hrs)</t>
  </si>
  <si>
    <t xml:space="preserve">(min/shift) </t>
  </si>
  <si>
    <t>Used</t>
  </si>
  <si>
    <t>Left</t>
  </si>
  <si>
    <t>x</t>
  </si>
  <si>
    <t>=</t>
  </si>
  <si>
    <t>Lights On OEE</t>
  </si>
  <si>
    <t>Actual Production</t>
  </si>
  <si>
    <t>(days)</t>
  </si>
  <si>
    <t>( Minutes per Shift )</t>
  </si>
  <si>
    <t>( Shifts )</t>
  </si>
  <si>
    <t xml:space="preserve">After Speed Loss </t>
  </si>
  <si>
    <t xml:space="preserve">Shift Up Time </t>
  </si>
  <si>
    <t>Planned Downtime</t>
  </si>
  <si>
    <t>Shift Planned Downtime</t>
  </si>
  <si>
    <t>Lights Out     Time</t>
  </si>
  <si>
    <t>Lights On      Time</t>
  </si>
  <si>
    <t>Performance Loss                Line Speed (units/min)</t>
  </si>
  <si>
    <t xml:space="preserve">Actual </t>
  </si>
  <si>
    <t xml:space="preserve">Design </t>
  </si>
  <si>
    <r>
      <t>Sylution Incorporated</t>
    </r>
    <r>
      <rPr>
        <b/>
        <i/>
        <sz val="10"/>
        <rFont val="Verdana"/>
        <family val="2"/>
      </rPr>
      <t xml:space="preserve"> </t>
    </r>
    <r>
      <rPr>
        <b/>
        <sz val="10"/>
        <rFont val="Verdana"/>
        <family val="2"/>
      </rPr>
      <t>● www.sylution.com ● (800) 254-9140</t>
    </r>
  </si>
  <si>
    <t>TEEP</t>
  </si>
  <si>
    <t>Lights ON</t>
  </si>
  <si>
    <t>OEE ( Overall Equipment Effectiveness )</t>
  </si>
  <si>
    <t>TEEP (Total Effective Equipment Performance): 24/7 Utilization</t>
  </si>
  <si>
    <t>( Lights Out Time )</t>
  </si>
  <si>
    <t xml:space="preserve">Weekly                Planned  Downtime                                                                 ( Lights On Time )           </t>
  </si>
  <si>
    <t xml:space="preserve">Weekly                                     Idle Time                                                                               </t>
  </si>
  <si>
    <r>
      <t>Scheduled Shift Time</t>
    </r>
    <r>
      <rPr>
        <b/>
        <sz val="14"/>
        <rFont val="Arial"/>
        <family val="2"/>
      </rPr>
      <t xml:space="preserve"> </t>
    </r>
  </si>
  <si>
    <r>
      <t>Total Time (24x7) Full Week</t>
    </r>
    <r>
      <rPr>
        <b/>
        <sz val="14"/>
        <rFont val="Arial"/>
        <family val="2"/>
      </rPr>
      <t xml:space="preserve"> </t>
    </r>
  </si>
  <si>
    <r>
      <t>OEE Time Base</t>
    </r>
    <r>
      <rPr>
        <b/>
        <sz val="16"/>
        <rFont val="Arial"/>
        <family val="2"/>
      </rPr>
      <t xml:space="preserve">          </t>
    </r>
    <r>
      <rPr>
        <b/>
        <sz val="12"/>
        <rFont val="Arial"/>
        <family val="2"/>
      </rPr>
      <t xml:space="preserve">  Operators Present Shift Time</t>
    </r>
    <r>
      <rPr>
        <b/>
        <sz val="14"/>
        <rFont val="Arial"/>
        <family val="2"/>
      </rPr>
      <t xml:space="preserve"> </t>
    </r>
    <r>
      <rPr>
        <b/>
        <sz val="12"/>
        <rFont val="Arial"/>
        <family val="2"/>
      </rPr>
      <t xml:space="preserve"> </t>
    </r>
  </si>
  <si>
    <t>This is a chart showing how OEE metrics are calculated.  The first two metrics, Lights Out Time and Lights On Time measure how well Planed Downtime time is used.  Planed Downtime time is the time that is used for maintenance, and cleaning when no sellable production is planned.  The remaining metrics measure how well the time during a shift is used towards sellable production.  Use the calculator by filling in the light "Blue Fields" with your values.</t>
  </si>
  <si>
    <t>Available</t>
  </si>
</sst>
</file>

<file path=xl/styles.xml><?xml version="1.0" encoding="utf-8"?>
<styleSheet xmlns="http://schemas.openxmlformats.org/spreadsheetml/2006/main">
  <numFmts count="3">
    <numFmt numFmtId="164" formatCode="0.0%"/>
    <numFmt numFmtId="167" formatCode="0.0"/>
    <numFmt numFmtId="171" formatCode="0.0_);[Red]\(0.0\)"/>
  </numFmts>
  <fonts count="25">
    <font>
      <sz val="10"/>
      <name val="Arial"/>
    </font>
    <font>
      <b/>
      <sz val="10"/>
      <name val="Arial"/>
      <family val="2"/>
    </font>
    <font>
      <b/>
      <sz val="12"/>
      <name val="Arial"/>
      <family val="2"/>
    </font>
    <font>
      <b/>
      <sz val="14"/>
      <name val="Arial"/>
      <family val="2"/>
    </font>
    <font>
      <sz val="8"/>
      <name val="Arial"/>
    </font>
    <font>
      <b/>
      <sz val="16"/>
      <name val="Arial"/>
      <family val="2"/>
    </font>
    <font>
      <sz val="10"/>
      <name val="Arial"/>
      <family val="2"/>
    </font>
    <font>
      <sz val="14"/>
      <name val="Arial"/>
      <family val="2"/>
    </font>
    <font>
      <b/>
      <sz val="9"/>
      <name val="Arial"/>
      <family val="2"/>
    </font>
    <font>
      <b/>
      <sz val="12"/>
      <color indexed="12"/>
      <name val="Arial"/>
      <family val="2"/>
    </font>
    <font>
      <b/>
      <sz val="10"/>
      <name val="Arial"/>
    </font>
    <font>
      <b/>
      <sz val="14"/>
      <name val="Arial"/>
    </font>
    <font>
      <b/>
      <sz val="14"/>
      <color indexed="9"/>
      <name val="Arial"/>
      <family val="2"/>
    </font>
    <font>
      <b/>
      <sz val="10"/>
      <color indexed="9"/>
      <name val="Arial"/>
      <family val="2"/>
    </font>
    <font>
      <b/>
      <sz val="12"/>
      <color indexed="9"/>
      <name val="Arial"/>
      <family val="2"/>
    </font>
    <font>
      <sz val="24"/>
      <name val="Times New Roman"/>
      <family val="1"/>
    </font>
    <font>
      <sz val="14"/>
      <name val="Times New Roman"/>
      <family val="1"/>
    </font>
    <font>
      <b/>
      <sz val="24"/>
      <name val="Times New Roman"/>
      <family val="1"/>
    </font>
    <font>
      <b/>
      <i/>
      <sz val="10"/>
      <name val="Verdana"/>
      <family val="2"/>
    </font>
    <font>
      <sz val="10"/>
      <name val="Verdana"/>
      <family val="2"/>
    </font>
    <font>
      <b/>
      <sz val="10"/>
      <name val="Verdana"/>
      <family val="2"/>
    </font>
    <font>
      <b/>
      <i/>
      <sz val="11"/>
      <name val="Verdana"/>
      <family val="2"/>
    </font>
    <font>
      <sz val="11"/>
      <name val="Arial"/>
      <family val="2"/>
    </font>
    <font>
      <b/>
      <sz val="11"/>
      <name val="Arial"/>
      <family val="2"/>
    </font>
    <font>
      <b/>
      <sz val="18"/>
      <name val="Verdana"/>
      <family val="2"/>
    </font>
  </fonts>
  <fills count="14">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61"/>
        <bgColor indexed="64"/>
      </patternFill>
    </fill>
    <fill>
      <patternFill patternType="solid">
        <fgColor indexed="45"/>
        <bgColor indexed="64"/>
      </patternFill>
    </fill>
    <fill>
      <patternFill patternType="solid">
        <fgColor indexed="51"/>
        <bgColor indexed="64"/>
      </patternFill>
    </fill>
    <fill>
      <patternFill patternType="solid">
        <fgColor indexed="41"/>
        <bgColor indexed="64"/>
      </patternFill>
    </fill>
    <fill>
      <patternFill patternType="solid">
        <fgColor indexed="11"/>
        <bgColor indexed="64"/>
      </patternFill>
    </fill>
    <fill>
      <patternFill patternType="solid">
        <fgColor indexed="46"/>
        <bgColor indexed="64"/>
      </patternFill>
    </fill>
    <fill>
      <patternFill patternType="solid">
        <fgColor indexed="42"/>
        <bgColor indexed="64"/>
      </patternFill>
    </fill>
    <fill>
      <patternFill patternType="solid">
        <fgColor indexed="44"/>
        <bgColor indexed="64"/>
      </patternFill>
    </fill>
    <fill>
      <patternFill patternType="solid">
        <fgColor indexed="43"/>
        <bgColor indexed="64"/>
      </patternFill>
    </fill>
    <fill>
      <patternFill patternType="solid">
        <fgColor indexed="47"/>
        <bgColor indexed="64"/>
      </patternFill>
    </fill>
  </fills>
  <borders count="51">
    <border>
      <left/>
      <right/>
      <top/>
      <bottom/>
      <diagonal/>
    </border>
    <border>
      <left/>
      <right/>
      <top/>
      <bottom style="thin">
        <color indexed="64"/>
      </bottom>
      <diagonal/>
    </border>
    <border>
      <left/>
      <right/>
      <top/>
      <bottom style="medium">
        <color indexed="64"/>
      </bottom>
      <diagonal/>
    </border>
    <border>
      <left/>
      <right/>
      <top style="thin">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style="thin">
        <color indexed="64"/>
      </left>
      <right/>
      <top/>
      <bottom style="medium">
        <color indexed="64"/>
      </bottom>
      <diagonal/>
    </border>
    <border>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diagonalDown="1">
      <left/>
      <right style="thin">
        <color indexed="64"/>
      </right>
      <top/>
      <bottom/>
      <diagonal style="thin">
        <color indexed="64"/>
      </diagonal>
    </border>
    <border>
      <left/>
      <right style="thin">
        <color indexed="64"/>
      </right>
      <top/>
      <bottom style="thick">
        <color indexed="64"/>
      </bottom>
      <diagonal/>
    </border>
    <border>
      <left/>
      <right/>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right style="thick">
        <color indexed="64"/>
      </right>
      <top style="thin">
        <color indexed="64"/>
      </top>
      <bottom/>
      <diagonal/>
    </border>
    <border>
      <left/>
      <right style="thick">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ck">
        <color indexed="64"/>
      </right>
      <top/>
      <bottom/>
      <diagonal/>
    </border>
    <border>
      <left style="thin">
        <color indexed="64"/>
      </left>
      <right/>
      <top/>
      <bottom style="thick">
        <color indexed="64"/>
      </bottom>
      <diagonal/>
    </border>
    <border>
      <left style="thick">
        <color indexed="64"/>
      </left>
      <right/>
      <top/>
      <bottom/>
      <diagonal/>
    </border>
    <border>
      <left style="thick">
        <color indexed="64"/>
      </left>
      <right/>
      <top/>
      <bottom style="thick">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ck">
        <color indexed="23"/>
      </top>
      <bottom/>
      <diagonal/>
    </border>
    <border>
      <left style="thick">
        <color indexed="64"/>
      </left>
      <right/>
      <top style="thick">
        <color indexed="64"/>
      </top>
      <bottom/>
      <diagonal/>
    </border>
    <border>
      <left/>
      <right style="thin">
        <color indexed="64"/>
      </right>
      <top style="thick">
        <color indexed="64"/>
      </top>
      <bottom/>
      <diagonal/>
    </border>
    <border>
      <left/>
      <right style="thin">
        <color indexed="64"/>
      </right>
      <top/>
      <bottom style="thin">
        <color indexed="64"/>
      </bottom>
      <diagonal/>
    </border>
  </borders>
  <cellStyleXfs count="1">
    <xf numFmtId="0" fontId="0" fillId="0" borderId="0"/>
  </cellStyleXfs>
  <cellXfs count="197">
    <xf numFmtId="0" fontId="0" fillId="0" borderId="0" xfId="0"/>
    <xf numFmtId="0" fontId="1" fillId="2" borderId="1" xfId="0" applyFont="1" applyFill="1" applyBorder="1" applyAlignment="1" applyProtection="1">
      <alignment horizontal="center" vertical="center"/>
      <protection hidden="1"/>
    </xf>
    <xf numFmtId="0" fontId="0" fillId="3" borderId="0" xfId="0" applyFill="1" applyBorder="1" applyAlignment="1" applyProtection="1">
      <protection hidden="1"/>
    </xf>
    <xf numFmtId="0" fontId="1" fillId="3" borderId="0" xfId="0" applyFont="1" applyFill="1" applyBorder="1" applyAlignment="1" applyProtection="1">
      <alignment horizontal="right"/>
      <protection hidden="1"/>
    </xf>
    <xf numFmtId="0" fontId="1" fillId="3" borderId="2" xfId="0" applyFont="1" applyFill="1" applyBorder="1" applyAlignment="1" applyProtection="1">
      <alignment horizontal="right"/>
      <protection hidden="1"/>
    </xf>
    <xf numFmtId="0" fontId="1" fillId="2" borderId="3" xfId="0" applyFont="1" applyFill="1" applyBorder="1" applyAlignment="1" applyProtection="1">
      <alignment horizontal="center" vertical="center" wrapText="1"/>
      <protection hidden="1"/>
    </xf>
    <xf numFmtId="0" fontId="13" fillId="4" borderId="4" xfId="0" applyFont="1" applyFill="1" applyBorder="1" applyAlignment="1" applyProtection="1">
      <alignment horizontal="right"/>
      <protection hidden="1"/>
    </xf>
    <xf numFmtId="0" fontId="14" fillId="4" borderId="5" xfId="0" applyFont="1" applyFill="1" applyBorder="1" applyAlignment="1" applyProtection="1">
      <alignment horizontal="center" vertical="center" wrapText="1"/>
      <protection hidden="1"/>
    </xf>
    <xf numFmtId="0" fontId="14" fillId="4" borderId="4" xfId="0" applyFont="1" applyFill="1" applyBorder="1" applyAlignment="1" applyProtection="1">
      <alignment vertical="center" wrapText="1"/>
      <protection hidden="1"/>
    </xf>
    <xf numFmtId="0" fontId="2" fillId="5" borderId="6" xfId="0" applyFont="1" applyFill="1" applyBorder="1" applyAlignment="1" applyProtection="1">
      <alignment vertical="center" wrapText="1"/>
      <protection hidden="1"/>
    </xf>
    <xf numFmtId="0" fontId="1" fillId="5" borderId="6" xfId="0" applyFont="1" applyFill="1" applyBorder="1" applyAlignment="1" applyProtection="1">
      <alignment horizontal="right"/>
      <protection hidden="1"/>
    </xf>
    <xf numFmtId="0" fontId="1" fillId="5" borderId="7" xfId="0" applyFont="1" applyFill="1" applyBorder="1" applyAlignment="1" applyProtection="1">
      <alignment horizontal="right"/>
      <protection hidden="1"/>
    </xf>
    <xf numFmtId="0" fontId="0" fillId="0" borderId="0" xfId="0" applyProtection="1">
      <protection hidden="1"/>
    </xf>
    <xf numFmtId="0" fontId="3" fillId="2" borderId="8" xfId="0" applyFont="1" applyFill="1" applyBorder="1" applyAlignment="1" applyProtection="1">
      <alignment vertical="center"/>
      <protection hidden="1"/>
    </xf>
    <xf numFmtId="0" fontId="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0" fontId="3" fillId="2" borderId="1" xfId="0" applyFont="1" applyFill="1" applyBorder="1" applyAlignment="1" applyProtection="1">
      <alignment vertical="center"/>
      <protection hidden="1"/>
    </xf>
    <xf numFmtId="0" fontId="1" fillId="5" borderId="5" xfId="0" applyFont="1" applyFill="1" applyBorder="1" applyAlignment="1" applyProtection="1">
      <alignment horizontal="center" vertical="center" wrapText="1"/>
      <protection hidden="1"/>
    </xf>
    <xf numFmtId="0" fontId="14" fillId="4" borderId="4" xfId="0" applyFont="1" applyFill="1" applyBorder="1" applyAlignment="1" applyProtection="1">
      <alignment horizontal="center" vertical="center" wrapText="1"/>
      <protection hidden="1"/>
    </xf>
    <xf numFmtId="0" fontId="1" fillId="6" borderId="5" xfId="0" applyFont="1" applyFill="1" applyBorder="1" applyAlignment="1" applyProtection="1">
      <alignment horizontal="center" vertical="center" wrapText="1"/>
      <protection hidden="1"/>
    </xf>
    <xf numFmtId="1" fontId="1" fillId="5" borderId="9" xfId="0" applyNumberFormat="1" applyFont="1" applyFill="1" applyBorder="1" applyAlignment="1" applyProtection="1">
      <alignment horizontal="center"/>
      <protection hidden="1"/>
    </xf>
    <xf numFmtId="0" fontId="2" fillId="2" borderId="1" xfId="0" applyFont="1" applyFill="1" applyBorder="1" applyAlignment="1" applyProtection="1">
      <alignment horizontal="right" vertical="center"/>
      <protection hidden="1"/>
    </xf>
    <xf numFmtId="0" fontId="0" fillId="2" borderId="0" xfId="0" applyFill="1" applyProtection="1">
      <protection hidden="1"/>
    </xf>
    <xf numFmtId="0" fontId="6" fillId="2" borderId="0" xfId="0" applyFont="1" applyFill="1" applyBorder="1" applyProtection="1">
      <protection hidden="1"/>
    </xf>
    <xf numFmtId="171" fontId="5" fillId="2" borderId="0" xfId="0" applyNumberFormat="1" applyFont="1" applyFill="1" applyBorder="1" applyAlignment="1" applyProtection="1">
      <alignment vertical="center"/>
      <protection hidden="1"/>
    </xf>
    <xf numFmtId="171" fontId="5" fillId="2" borderId="0" xfId="0" applyNumberFormat="1" applyFont="1" applyFill="1" applyBorder="1" applyAlignment="1" applyProtection="1">
      <alignment vertical="center" wrapText="1"/>
      <protection hidden="1"/>
    </xf>
    <xf numFmtId="164" fontId="3" fillId="2" borderId="10" xfId="0" applyNumberFormat="1" applyFont="1" applyFill="1" applyBorder="1" applyAlignment="1" applyProtection="1">
      <alignment horizontal="center" vertical="center"/>
      <protection hidden="1"/>
    </xf>
    <xf numFmtId="0" fontId="0" fillId="2" borderId="0" xfId="0" applyFill="1" applyBorder="1" applyProtection="1">
      <protection hidden="1"/>
    </xf>
    <xf numFmtId="164" fontId="3" fillId="2" borderId="10" xfId="0" applyNumberFormat="1" applyFont="1" applyFill="1" applyBorder="1" applyAlignment="1" applyProtection="1">
      <alignment vertical="center"/>
      <protection hidden="1"/>
    </xf>
    <xf numFmtId="0" fontId="17" fillId="2" borderId="0" xfId="0" applyFont="1" applyFill="1" applyBorder="1" applyAlignment="1" applyProtection="1">
      <alignment horizontal="center" vertical="center"/>
      <protection hidden="1"/>
    </xf>
    <xf numFmtId="0" fontId="15" fillId="2" borderId="0" xfId="0" applyFont="1" applyFill="1" applyAlignment="1" applyProtection="1">
      <alignment horizontal="center" vertical="center"/>
      <protection hidden="1"/>
    </xf>
    <xf numFmtId="0" fontId="3" fillId="2" borderId="0" xfId="0" applyFont="1" applyFill="1" applyAlignment="1" applyProtection="1">
      <alignment vertical="center"/>
      <protection hidden="1"/>
    </xf>
    <xf numFmtId="0" fontId="3" fillId="2" borderId="0" xfId="0" applyFont="1" applyFill="1" applyAlignment="1" applyProtection="1">
      <alignment horizontal="center" vertical="center"/>
      <protection hidden="1"/>
    </xf>
    <xf numFmtId="167" fontId="5" fillId="2" borderId="0" xfId="0" applyNumberFormat="1" applyFont="1" applyFill="1" applyBorder="1" applyAlignment="1" applyProtection="1">
      <alignment vertical="center" wrapText="1"/>
      <protection hidden="1"/>
    </xf>
    <xf numFmtId="0" fontId="0" fillId="2" borderId="11" xfId="0" applyFill="1" applyBorder="1" applyProtection="1">
      <protection hidden="1"/>
    </xf>
    <xf numFmtId="0" fontId="0" fillId="2" borderId="12" xfId="0" applyFill="1" applyBorder="1" applyProtection="1">
      <protection hidden="1"/>
    </xf>
    <xf numFmtId="0" fontId="0" fillId="2" borderId="3" xfId="0" applyFill="1" applyBorder="1" applyProtection="1">
      <protection hidden="1"/>
    </xf>
    <xf numFmtId="0" fontId="2" fillId="2" borderId="4" xfId="0" applyFont="1" applyFill="1" applyBorder="1" applyAlignment="1" applyProtection="1">
      <alignment horizontal="right"/>
      <protection hidden="1"/>
    </xf>
    <xf numFmtId="171" fontId="5" fillId="2" borderId="13" xfId="0" applyNumberFormat="1" applyFont="1" applyFill="1" applyBorder="1" applyAlignment="1" applyProtection="1">
      <alignment vertical="center" wrapText="1"/>
      <protection hidden="1"/>
    </xf>
    <xf numFmtId="0" fontId="6" fillId="2" borderId="4" xfId="0" applyFont="1" applyFill="1" applyBorder="1" applyProtection="1">
      <protection hidden="1"/>
    </xf>
    <xf numFmtId="0" fontId="2" fillId="2" borderId="0" xfId="0" applyFont="1" applyFill="1" applyBorder="1" applyAlignment="1" applyProtection="1">
      <alignment horizontal="right"/>
      <protection hidden="1"/>
    </xf>
    <xf numFmtId="167" fontId="5" fillId="2" borderId="13" xfId="0" applyNumberFormat="1" applyFont="1" applyFill="1" applyBorder="1" applyAlignment="1" applyProtection="1">
      <alignment vertical="center"/>
      <protection hidden="1"/>
    </xf>
    <xf numFmtId="0" fontId="0" fillId="2" borderId="4" xfId="0" applyFill="1" applyBorder="1" applyProtection="1">
      <protection hidden="1"/>
    </xf>
    <xf numFmtId="0" fontId="1" fillId="2" borderId="4" xfId="0" applyFont="1" applyFill="1" applyBorder="1" applyAlignment="1" applyProtection="1">
      <alignment horizontal="right"/>
      <protection hidden="1"/>
    </xf>
    <xf numFmtId="167" fontId="5" fillId="2" borderId="14" xfId="0" applyNumberFormat="1" applyFont="1" applyFill="1" applyBorder="1" applyAlignment="1" applyProtection="1">
      <alignment vertical="center"/>
      <protection hidden="1"/>
    </xf>
    <xf numFmtId="0" fontId="1" fillId="2" borderId="0" xfId="0" applyFont="1" applyFill="1" applyBorder="1" applyAlignment="1" applyProtection="1">
      <alignment horizontal="right"/>
      <protection hidden="1"/>
    </xf>
    <xf numFmtId="0" fontId="0" fillId="2" borderId="15" xfId="0" applyFill="1" applyBorder="1" applyProtection="1">
      <protection hidden="1"/>
    </xf>
    <xf numFmtId="164" fontId="3" fillId="2" borderId="14" xfId="0" applyNumberFormat="1" applyFont="1" applyFill="1" applyBorder="1" applyAlignment="1" applyProtection="1">
      <alignment vertical="center"/>
      <protection hidden="1"/>
    </xf>
    <xf numFmtId="164" fontId="3" fillId="2" borderId="15" xfId="0" applyNumberFormat="1" applyFont="1" applyFill="1" applyBorder="1" applyAlignment="1" applyProtection="1">
      <alignment vertical="center"/>
      <protection hidden="1"/>
    </xf>
    <xf numFmtId="164" fontId="7" fillId="2" borderId="2" xfId="0" applyNumberFormat="1" applyFont="1" applyFill="1" applyBorder="1" applyProtection="1">
      <protection hidden="1"/>
    </xf>
    <xf numFmtId="1" fontId="10" fillId="7" borderId="16" xfId="0" applyNumberFormat="1" applyFont="1" applyFill="1" applyBorder="1" applyAlignment="1" applyProtection="1">
      <alignment horizontal="center" vertical="center"/>
      <protection locked="0" hidden="1"/>
    </xf>
    <xf numFmtId="1" fontId="10" fillId="7" borderId="17" xfId="0" applyNumberFormat="1" applyFont="1" applyFill="1" applyBorder="1" applyAlignment="1" applyProtection="1">
      <alignment horizontal="center" vertical="center"/>
      <protection locked="0" hidden="1"/>
    </xf>
    <xf numFmtId="1" fontId="1" fillId="3" borderId="2" xfId="0" applyNumberFormat="1" applyFont="1" applyFill="1" applyBorder="1" applyAlignment="1" applyProtection="1">
      <alignment horizontal="center"/>
      <protection hidden="1"/>
    </xf>
    <xf numFmtId="0" fontId="0" fillId="2" borderId="0" xfId="0" applyFill="1" applyAlignment="1" applyProtection="1">
      <alignment horizontal="left"/>
      <protection hidden="1"/>
    </xf>
    <xf numFmtId="0" fontId="0" fillId="2" borderId="0" xfId="0" applyFill="1" applyAlignment="1" applyProtection="1">
      <alignment horizontal="center"/>
      <protection hidden="1"/>
    </xf>
    <xf numFmtId="0" fontId="19" fillId="2" borderId="0" xfId="0" applyFont="1" applyFill="1" applyProtection="1">
      <protection hidden="1"/>
    </xf>
    <xf numFmtId="0" fontId="19" fillId="0" borderId="0" xfId="0" applyFont="1" applyProtection="1">
      <protection hidden="1"/>
    </xf>
    <xf numFmtId="0" fontId="20" fillId="2" borderId="0" xfId="0" applyFont="1" applyFill="1" applyProtection="1">
      <protection hidden="1"/>
    </xf>
    <xf numFmtId="0" fontId="20" fillId="0" borderId="0" xfId="0" applyFont="1" applyProtection="1">
      <protection hidden="1"/>
    </xf>
    <xf numFmtId="167" fontId="23" fillId="2" borderId="13" xfId="0" applyNumberFormat="1" applyFont="1" applyFill="1" applyBorder="1" applyAlignment="1" applyProtection="1">
      <alignment horizontal="right" vertical="center"/>
      <protection hidden="1"/>
    </xf>
    <xf numFmtId="0" fontId="22" fillId="2" borderId="4" xfId="0" applyFont="1" applyFill="1" applyBorder="1" applyProtection="1">
      <protection hidden="1"/>
    </xf>
    <xf numFmtId="0" fontId="22" fillId="2" borderId="0" xfId="0" applyFont="1" applyFill="1" applyBorder="1" applyProtection="1">
      <protection hidden="1"/>
    </xf>
    <xf numFmtId="164" fontId="3" fillId="8" borderId="18" xfId="0" applyNumberFormat="1" applyFont="1" applyFill="1" applyBorder="1" applyAlignment="1" applyProtection="1">
      <alignment horizontal="center" vertical="center"/>
      <protection hidden="1"/>
    </xf>
    <xf numFmtId="0" fontId="0" fillId="2" borderId="0" xfId="0" applyFill="1" applyAlignment="1" applyProtection="1">
      <protection hidden="1"/>
    </xf>
    <xf numFmtId="0" fontId="0" fillId="2" borderId="0" xfId="0" applyFill="1" applyBorder="1" applyAlignment="1" applyProtection="1">
      <protection hidden="1"/>
    </xf>
    <xf numFmtId="164" fontId="3" fillId="2" borderId="18" xfId="0" applyNumberFormat="1" applyFont="1" applyFill="1" applyBorder="1" applyAlignment="1" applyProtection="1">
      <alignment horizontal="center" vertical="center"/>
      <protection hidden="1"/>
    </xf>
    <xf numFmtId="164" fontId="3" fillId="2" borderId="18" xfId="0" applyNumberFormat="1" applyFont="1" applyFill="1" applyBorder="1" applyAlignment="1" applyProtection="1">
      <alignment horizontal="center"/>
      <protection hidden="1"/>
    </xf>
    <xf numFmtId="164" fontId="3" fillId="5" borderId="18" xfId="0" applyNumberFormat="1" applyFont="1" applyFill="1" applyBorder="1" applyAlignment="1" applyProtection="1">
      <alignment horizontal="center" vertical="center"/>
      <protection hidden="1"/>
    </xf>
    <xf numFmtId="164" fontId="12" fillId="4" borderId="18" xfId="0" applyNumberFormat="1" applyFont="1" applyFill="1" applyBorder="1" applyAlignment="1" applyProtection="1">
      <alignment horizontal="center" vertical="center"/>
      <protection hidden="1"/>
    </xf>
    <xf numFmtId="0" fontId="0" fillId="2" borderId="19" xfId="0" applyFill="1" applyBorder="1" applyProtection="1">
      <protection hidden="1"/>
    </xf>
    <xf numFmtId="164" fontId="3" fillId="2" borderId="10" xfId="0" applyNumberFormat="1" applyFont="1" applyFill="1" applyBorder="1" applyAlignment="1" applyProtection="1">
      <alignment horizontal="right" vertical="center"/>
      <protection hidden="1"/>
    </xf>
    <xf numFmtId="0" fontId="1" fillId="6" borderId="20" xfId="0" applyFont="1" applyFill="1" applyBorder="1" applyAlignment="1" applyProtection="1">
      <alignment horizontal="center" vertical="center" wrapText="1"/>
      <protection hidden="1"/>
    </xf>
    <xf numFmtId="0" fontId="1" fillId="9" borderId="21" xfId="0" applyFont="1" applyFill="1" applyBorder="1" applyAlignment="1" applyProtection="1">
      <alignment horizontal="center"/>
      <protection hidden="1"/>
    </xf>
    <xf numFmtId="10" fontId="10" fillId="7" borderId="22" xfId="0" applyNumberFormat="1" applyFont="1" applyFill="1" applyBorder="1" applyAlignment="1" applyProtection="1">
      <alignment horizontal="center" vertical="center"/>
      <protection locked="0" hidden="1"/>
    </xf>
    <xf numFmtId="3" fontId="1" fillId="7" borderId="16" xfId="0" applyNumberFormat="1" applyFont="1" applyFill="1" applyBorder="1" applyAlignment="1" applyProtection="1">
      <alignment horizontal="center" vertical="center"/>
      <protection locked="0" hidden="1"/>
    </xf>
    <xf numFmtId="3" fontId="1" fillId="7" borderId="23" xfId="0" applyNumberFormat="1" applyFont="1" applyFill="1" applyBorder="1" applyAlignment="1" applyProtection="1">
      <alignment horizontal="center" vertical="center"/>
      <protection locked="0" hidden="1"/>
    </xf>
    <xf numFmtId="167" fontId="5" fillId="2" borderId="13" xfId="0" applyNumberFormat="1" applyFont="1" applyFill="1" applyBorder="1" applyAlignment="1" applyProtection="1">
      <alignment horizontal="right" vertical="center"/>
      <protection hidden="1"/>
    </xf>
    <xf numFmtId="0" fontId="23" fillId="2" borderId="4" xfId="0" applyFont="1" applyFill="1" applyBorder="1" applyAlignment="1" applyProtection="1">
      <protection hidden="1"/>
    </xf>
    <xf numFmtId="0" fontId="23" fillId="2" borderId="4" xfId="0" applyFont="1" applyFill="1" applyBorder="1" applyAlignment="1" applyProtection="1">
      <alignment horizontal="right"/>
      <protection hidden="1"/>
    </xf>
    <xf numFmtId="0" fontId="21" fillId="2" borderId="47" xfId="0" applyFont="1" applyFill="1" applyBorder="1" applyAlignment="1" applyProtection="1">
      <alignment horizontal="center" wrapText="1"/>
      <protection hidden="1"/>
    </xf>
    <xf numFmtId="0" fontId="20" fillId="2" borderId="47" xfId="0" applyFont="1" applyFill="1" applyBorder="1" applyAlignment="1" applyProtection="1">
      <alignment horizontal="center" wrapText="1"/>
      <protection hidden="1"/>
    </xf>
    <xf numFmtId="0" fontId="1" fillId="6" borderId="48" xfId="0" applyFont="1" applyFill="1" applyBorder="1" applyAlignment="1" applyProtection="1">
      <alignment horizontal="center" vertical="center" wrapText="1"/>
      <protection hidden="1"/>
    </xf>
    <xf numFmtId="0" fontId="1" fillId="6" borderId="49" xfId="0" applyFont="1" applyFill="1" applyBorder="1" applyAlignment="1" applyProtection="1">
      <alignment horizontal="center" vertical="center" wrapText="1"/>
      <protection hidden="1"/>
    </xf>
    <xf numFmtId="0" fontId="1" fillId="6" borderId="40" xfId="0" applyFont="1" applyFill="1" applyBorder="1" applyAlignment="1" applyProtection="1">
      <alignment horizontal="center" vertical="center" wrapText="1"/>
      <protection hidden="1"/>
    </xf>
    <xf numFmtId="0" fontId="1" fillId="6" borderId="5" xfId="0" applyFont="1" applyFill="1" applyBorder="1" applyAlignment="1" applyProtection="1">
      <alignment horizontal="center" vertical="center" wrapText="1"/>
      <protection hidden="1"/>
    </xf>
    <xf numFmtId="164" fontId="3" fillId="2" borderId="27" xfId="0" applyNumberFormat="1" applyFont="1" applyFill="1" applyBorder="1" applyAlignment="1" applyProtection="1">
      <alignment horizontal="center" vertical="center"/>
      <protection hidden="1"/>
    </xf>
    <xf numFmtId="164" fontId="3" fillId="2" borderId="50" xfId="0" applyNumberFormat="1" applyFont="1" applyFill="1" applyBorder="1" applyAlignment="1" applyProtection="1">
      <alignment horizontal="center" vertical="center"/>
      <protection hidden="1"/>
    </xf>
    <xf numFmtId="164" fontId="3" fillId="2" borderId="6" xfId="0" applyNumberFormat="1" applyFont="1" applyFill="1" applyBorder="1" applyAlignment="1" applyProtection="1">
      <alignment horizontal="center"/>
      <protection hidden="1"/>
    </xf>
    <xf numFmtId="164" fontId="3" fillId="2" borderId="13" xfId="0" applyNumberFormat="1" applyFont="1" applyFill="1" applyBorder="1" applyAlignment="1" applyProtection="1">
      <alignment horizontal="center"/>
      <protection hidden="1"/>
    </xf>
    <xf numFmtId="0" fontId="1" fillId="4" borderId="4" xfId="0" applyFont="1" applyFill="1" applyBorder="1" applyAlignment="1" applyProtection="1">
      <alignment horizontal="center"/>
      <protection hidden="1"/>
    </xf>
    <xf numFmtId="0" fontId="1" fillId="4" borderId="5" xfId="0" applyFont="1" applyFill="1" applyBorder="1" applyAlignment="1" applyProtection="1">
      <alignment horizontal="center"/>
      <protection hidden="1"/>
    </xf>
    <xf numFmtId="0" fontId="1" fillId="4" borderId="15" xfId="0" applyFont="1" applyFill="1" applyBorder="1" applyAlignment="1" applyProtection="1">
      <alignment horizontal="center"/>
      <protection hidden="1"/>
    </xf>
    <xf numFmtId="0" fontId="1" fillId="4" borderId="9" xfId="0" applyFont="1" applyFill="1" applyBorder="1" applyAlignment="1" applyProtection="1">
      <alignment horizontal="center"/>
      <protection hidden="1"/>
    </xf>
    <xf numFmtId="0" fontId="8" fillId="11" borderId="6" xfId="0" applyFont="1" applyFill="1" applyBorder="1" applyAlignment="1" applyProtection="1">
      <alignment horizontal="right" vertical="center" wrapText="1"/>
      <protection hidden="1"/>
    </xf>
    <xf numFmtId="0" fontId="8" fillId="11" borderId="5" xfId="0" applyFont="1" applyFill="1" applyBorder="1" applyAlignment="1" applyProtection="1">
      <alignment horizontal="right" vertical="center" wrapText="1"/>
      <protection hidden="1"/>
    </xf>
    <xf numFmtId="164" fontId="3" fillId="5" borderId="42" xfId="0" applyNumberFormat="1" applyFont="1" applyFill="1" applyBorder="1" applyAlignment="1" applyProtection="1">
      <alignment horizontal="right" vertical="center"/>
      <protection hidden="1"/>
    </xf>
    <xf numFmtId="164" fontId="3" fillId="5" borderId="43" xfId="0" applyNumberFormat="1" applyFont="1" applyFill="1" applyBorder="1" applyAlignment="1" applyProtection="1">
      <alignment horizontal="right" vertical="center"/>
      <protection hidden="1"/>
    </xf>
    <xf numFmtId="164" fontId="3" fillId="5" borderId="44" xfId="0" applyNumberFormat="1" applyFont="1" applyFill="1" applyBorder="1" applyAlignment="1" applyProtection="1">
      <alignment horizontal="right" vertical="center"/>
      <protection hidden="1"/>
    </xf>
    <xf numFmtId="164" fontId="12" fillId="4" borderId="42" xfId="0" applyNumberFormat="1" applyFont="1" applyFill="1" applyBorder="1" applyAlignment="1" applyProtection="1">
      <alignment horizontal="right" vertical="center"/>
      <protection hidden="1"/>
    </xf>
    <xf numFmtId="164" fontId="12" fillId="4" borderId="43" xfId="0" applyNumberFormat="1" applyFont="1" applyFill="1" applyBorder="1" applyAlignment="1" applyProtection="1">
      <alignment horizontal="right" vertical="center"/>
      <protection hidden="1"/>
    </xf>
    <xf numFmtId="164" fontId="12" fillId="4" borderId="44" xfId="0" applyNumberFormat="1" applyFont="1" applyFill="1" applyBorder="1" applyAlignment="1" applyProtection="1">
      <alignment horizontal="right" vertical="center"/>
      <protection hidden="1"/>
    </xf>
    <xf numFmtId="0" fontId="3" fillId="13" borderId="24" xfId="0" applyFont="1" applyFill="1" applyBorder="1" applyAlignment="1" applyProtection="1">
      <alignment horizontal="center" vertical="center"/>
      <protection hidden="1"/>
    </xf>
    <xf numFmtId="0" fontId="3" fillId="13" borderId="8" xfId="0" applyFont="1" applyFill="1" applyBorder="1" applyAlignment="1" applyProtection="1">
      <alignment horizontal="center" vertical="center"/>
      <protection hidden="1"/>
    </xf>
    <xf numFmtId="0" fontId="3" fillId="13" borderId="25" xfId="0" applyFont="1" applyFill="1" applyBorder="1" applyAlignment="1" applyProtection="1">
      <alignment horizontal="center" vertical="center"/>
      <protection hidden="1"/>
    </xf>
    <xf numFmtId="0" fontId="3" fillId="13" borderId="15" xfId="0" applyFont="1" applyFill="1" applyBorder="1" applyAlignment="1" applyProtection="1">
      <alignment horizontal="center" vertical="center"/>
      <protection hidden="1"/>
    </xf>
    <xf numFmtId="0" fontId="3" fillId="13" borderId="2" xfId="0" applyFont="1" applyFill="1" applyBorder="1" applyAlignment="1" applyProtection="1">
      <alignment horizontal="center" vertical="center"/>
      <protection hidden="1"/>
    </xf>
    <xf numFmtId="0" fontId="3" fillId="13" borderId="14" xfId="0" applyFont="1" applyFill="1" applyBorder="1" applyAlignment="1" applyProtection="1">
      <alignment horizontal="center" vertical="center"/>
      <protection hidden="1"/>
    </xf>
    <xf numFmtId="3" fontId="2" fillId="7" borderId="17" xfId="0" applyNumberFormat="1" applyFont="1" applyFill="1" applyBorder="1" applyAlignment="1" applyProtection="1">
      <alignment horizontal="center" vertical="center" wrapText="1"/>
      <protection locked="0" hidden="1"/>
    </xf>
    <xf numFmtId="3" fontId="2" fillId="7" borderId="45" xfId="0" applyNumberFormat="1" applyFont="1" applyFill="1" applyBorder="1" applyAlignment="1" applyProtection="1">
      <alignment horizontal="center" vertical="center" wrapText="1"/>
      <protection locked="0" hidden="1"/>
    </xf>
    <xf numFmtId="0" fontId="2" fillId="5" borderId="26" xfId="0" applyFont="1" applyFill="1" applyBorder="1" applyAlignment="1" applyProtection="1">
      <alignment horizontal="center" vertical="center" wrapText="1"/>
      <protection hidden="1"/>
    </xf>
    <xf numFmtId="0" fontId="2" fillId="5" borderId="46" xfId="0" applyFont="1" applyFill="1" applyBorder="1" applyAlignment="1" applyProtection="1">
      <alignment horizontal="center" vertical="center" wrapText="1"/>
      <protection hidden="1"/>
    </xf>
    <xf numFmtId="0" fontId="2" fillId="5" borderId="6" xfId="0" applyFont="1" applyFill="1" applyBorder="1" applyAlignment="1" applyProtection="1">
      <alignment horizontal="center" vertical="center" wrapText="1"/>
      <protection hidden="1"/>
    </xf>
    <xf numFmtId="0" fontId="2" fillId="5" borderId="5" xfId="0" applyFont="1" applyFill="1" applyBorder="1" applyAlignment="1" applyProtection="1">
      <alignment horizontal="center" vertical="center" wrapText="1"/>
      <protection hidden="1"/>
    </xf>
    <xf numFmtId="164" fontId="3" fillId="8" borderId="42" xfId="0" applyNumberFormat="1" applyFont="1" applyFill="1" applyBorder="1" applyAlignment="1" applyProtection="1">
      <alignment horizontal="right" vertical="center"/>
      <protection hidden="1"/>
    </xf>
    <xf numFmtId="164" fontId="3" fillId="8" borderId="43" xfId="0" applyNumberFormat="1" applyFont="1" applyFill="1" applyBorder="1" applyAlignment="1" applyProtection="1">
      <alignment horizontal="right" vertical="center"/>
      <protection hidden="1"/>
    </xf>
    <xf numFmtId="164" fontId="3" fillId="8" borderId="44" xfId="0" applyNumberFormat="1" applyFont="1" applyFill="1" applyBorder="1" applyAlignment="1" applyProtection="1">
      <alignment horizontal="right" vertical="center"/>
      <protection hidden="1"/>
    </xf>
    <xf numFmtId="0" fontId="14" fillId="4" borderId="11" xfId="0" applyFont="1" applyFill="1" applyBorder="1" applyAlignment="1" applyProtection="1">
      <alignment horizontal="center" wrapText="1"/>
      <protection hidden="1"/>
    </xf>
    <xf numFmtId="0" fontId="14" fillId="4" borderId="46" xfId="0" applyFont="1" applyFill="1" applyBorder="1" applyAlignment="1" applyProtection="1">
      <alignment horizontal="center" wrapText="1"/>
      <protection hidden="1"/>
    </xf>
    <xf numFmtId="0" fontId="14" fillId="4" borderId="4" xfId="0" applyFont="1" applyFill="1" applyBorder="1" applyAlignment="1" applyProtection="1">
      <alignment horizontal="center" wrapText="1"/>
      <protection hidden="1"/>
    </xf>
    <xf numFmtId="0" fontId="14" fillId="4" borderId="5" xfId="0" applyFont="1" applyFill="1" applyBorder="1" applyAlignment="1" applyProtection="1">
      <alignment horizontal="center" wrapText="1"/>
      <protection hidden="1"/>
    </xf>
    <xf numFmtId="0" fontId="14" fillId="4" borderId="4"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3" fontId="2" fillId="7" borderId="17" xfId="0" applyNumberFormat="1" applyFont="1" applyFill="1" applyBorder="1" applyAlignment="1" applyProtection="1">
      <alignment horizontal="center" vertical="center" wrapText="1"/>
      <protection hidden="1"/>
    </xf>
    <xf numFmtId="3" fontId="2" fillId="7" borderId="45" xfId="0" applyNumberFormat="1" applyFont="1" applyFill="1" applyBorder="1" applyAlignment="1" applyProtection="1">
      <alignment horizontal="center" vertical="center" wrapText="1"/>
      <protection hidden="1"/>
    </xf>
    <xf numFmtId="0" fontId="2" fillId="2" borderId="3" xfId="0" applyFont="1" applyFill="1" applyBorder="1" applyAlignment="1" applyProtection="1">
      <alignment horizontal="right" vertical="center"/>
      <protection hidden="1"/>
    </xf>
    <xf numFmtId="0" fontId="3" fillId="2" borderId="3" xfId="0" applyFont="1" applyFill="1" applyBorder="1" applyAlignment="1" applyProtection="1">
      <alignment horizontal="right" vertical="center"/>
      <protection hidden="1"/>
    </xf>
    <xf numFmtId="0" fontId="3" fillId="2" borderId="12" xfId="0" applyFont="1" applyFill="1" applyBorder="1" applyAlignment="1" applyProtection="1">
      <alignment horizontal="right" vertical="center"/>
      <protection hidden="1"/>
    </xf>
    <xf numFmtId="0" fontId="3" fillId="2" borderId="0" xfId="0" applyFont="1" applyFill="1" applyBorder="1" applyAlignment="1" applyProtection="1">
      <alignment horizontal="right" vertical="center"/>
      <protection hidden="1"/>
    </xf>
    <xf numFmtId="0" fontId="3" fillId="2" borderId="13" xfId="0" applyFont="1" applyFill="1" applyBorder="1" applyAlignment="1" applyProtection="1">
      <alignment horizontal="right" vertical="center"/>
      <protection hidden="1"/>
    </xf>
    <xf numFmtId="0" fontId="3" fillId="2" borderId="1" xfId="0" applyFont="1" applyFill="1" applyBorder="1" applyAlignment="1" applyProtection="1">
      <alignment horizontal="right" vertical="center"/>
      <protection hidden="1"/>
    </xf>
    <xf numFmtId="0" fontId="3" fillId="2" borderId="28" xfId="0" applyFont="1" applyFill="1" applyBorder="1" applyAlignment="1" applyProtection="1">
      <alignment horizontal="right" vertical="center"/>
      <protection hidden="1"/>
    </xf>
    <xf numFmtId="164" fontId="12" fillId="4" borderId="35" xfId="0" applyNumberFormat="1" applyFont="1" applyFill="1" applyBorder="1" applyAlignment="1" applyProtection="1">
      <alignment horizontal="center" vertical="center" wrapText="1"/>
      <protection hidden="1"/>
    </xf>
    <xf numFmtId="164" fontId="12" fillId="4" borderId="37" xfId="0" applyNumberFormat="1" applyFont="1" applyFill="1" applyBorder="1" applyAlignment="1" applyProtection="1">
      <alignment horizontal="center" vertical="center" wrapText="1"/>
      <protection hidden="1"/>
    </xf>
    <xf numFmtId="164" fontId="3" fillId="5" borderId="35" xfId="0" applyNumberFormat="1" applyFont="1" applyFill="1" applyBorder="1" applyAlignment="1" applyProtection="1">
      <alignment horizontal="center" vertical="center" wrapText="1"/>
      <protection hidden="1"/>
    </xf>
    <xf numFmtId="164" fontId="3" fillId="5" borderId="37" xfId="0" applyNumberFormat="1" applyFont="1" applyFill="1" applyBorder="1" applyAlignment="1" applyProtection="1">
      <alignment horizontal="center" vertical="center" wrapText="1"/>
      <protection hidden="1"/>
    </xf>
    <xf numFmtId="164" fontId="3" fillId="12" borderId="35" xfId="0" applyNumberFormat="1" applyFont="1" applyFill="1" applyBorder="1" applyAlignment="1" applyProtection="1">
      <alignment horizontal="center" vertical="center" wrapText="1"/>
      <protection hidden="1"/>
    </xf>
    <xf numFmtId="164" fontId="3" fillId="12" borderId="37" xfId="0" applyNumberFormat="1" applyFont="1" applyFill="1" applyBorder="1" applyAlignment="1" applyProtection="1">
      <alignment horizontal="center" vertical="center" wrapText="1"/>
      <protection hidden="1"/>
    </xf>
    <xf numFmtId="164" fontId="3" fillId="6" borderId="35" xfId="0" applyNumberFormat="1" applyFont="1" applyFill="1" applyBorder="1" applyAlignment="1" applyProtection="1">
      <alignment horizontal="center" vertical="center"/>
      <protection hidden="1"/>
    </xf>
    <xf numFmtId="164" fontId="3" fillId="6" borderId="37" xfId="0" applyNumberFormat="1" applyFont="1" applyFill="1" applyBorder="1" applyAlignment="1" applyProtection="1">
      <alignment horizontal="center" vertical="center"/>
      <protection hidden="1"/>
    </xf>
    <xf numFmtId="0" fontId="16" fillId="2" borderId="0" xfId="0" applyFont="1" applyFill="1" applyAlignment="1" applyProtection="1">
      <alignment horizontal="left" vertical="top" wrapText="1"/>
      <protection hidden="1"/>
    </xf>
    <xf numFmtId="164" fontId="3" fillId="9" borderId="35" xfId="0" applyNumberFormat="1" applyFont="1" applyFill="1" applyBorder="1" applyAlignment="1" applyProtection="1">
      <alignment horizontal="center" vertical="center"/>
      <protection hidden="1"/>
    </xf>
    <xf numFmtId="164" fontId="3" fillId="9" borderId="37" xfId="0" applyNumberFormat="1" applyFont="1" applyFill="1" applyBorder="1" applyAlignment="1" applyProtection="1">
      <alignment horizontal="center" vertical="center"/>
      <protection hidden="1"/>
    </xf>
    <xf numFmtId="0" fontId="1" fillId="9" borderId="0" xfId="0" applyFont="1" applyFill="1" applyBorder="1" applyAlignment="1" applyProtection="1">
      <alignment horizontal="center" vertical="center" wrapText="1"/>
      <protection hidden="1"/>
    </xf>
    <xf numFmtId="0" fontId="1" fillId="9" borderId="38" xfId="0" applyFont="1" applyFill="1" applyBorder="1" applyAlignment="1" applyProtection="1">
      <alignment horizontal="center" vertical="center" wrapText="1"/>
      <protection hidden="1"/>
    </xf>
    <xf numFmtId="0" fontId="8" fillId="11" borderId="39" xfId="0" applyFont="1" applyFill="1" applyBorder="1" applyAlignment="1" applyProtection="1">
      <alignment horizontal="right" vertical="center" wrapText="1"/>
      <protection hidden="1"/>
    </xf>
    <xf numFmtId="0" fontId="8" fillId="11" borderId="20" xfId="0" applyFont="1" applyFill="1" applyBorder="1" applyAlignment="1" applyProtection="1">
      <alignment horizontal="right" vertical="center" wrapText="1"/>
      <protection hidden="1"/>
    </xf>
    <xf numFmtId="0" fontId="1" fillId="6" borderId="41" xfId="0" applyFont="1" applyFill="1" applyBorder="1" applyAlignment="1" applyProtection="1">
      <alignment horizontal="center" vertical="center" wrapText="1"/>
      <protection hidden="1"/>
    </xf>
    <xf numFmtId="0" fontId="1" fillId="11" borderId="6" xfId="0" applyFont="1" applyFill="1" applyBorder="1" applyAlignment="1" applyProtection="1">
      <alignment horizontal="center" vertical="center" wrapText="1"/>
      <protection hidden="1"/>
    </xf>
    <xf numFmtId="0" fontId="1" fillId="11" borderId="0" xfId="0" applyFont="1" applyFill="1" applyBorder="1" applyAlignment="1" applyProtection="1">
      <alignment horizontal="center" vertical="center" wrapText="1"/>
      <protection hidden="1"/>
    </xf>
    <xf numFmtId="0" fontId="1" fillId="11" borderId="5" xfId="0" applyFont="1" applyFill="1" applyBorder="1" applyAlignment="1" applyProtection="1">
      <alignment horizontal="center" vertical="center" wrapText="1"/>
      <protection hidden="1"/>
    </xf>
    <xf numFmtId="0" fontId="2" fillId="3" borderId="0" xfId="0" applyFont="1" applyFill="1" applyBorder="1" applyAlignment="1" applyProtection="1">
      <alignment horizontal="center" vertical="center" wrapText="1"/>
      <protection hidden="1"/>
    </xf>
    <xf numFmtId="0" fontId="2" fillId="3" borderId="5" xfId="0" applyFont="1" applyFill="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3" fillId="0" borderId="4"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15" xfId="0" applyFont="1" applyBorder="1" applyAlignment="1" applyProtection="1">
      <alignment horizontal="center" vertical="center" wrapText="1"/>
      <protection hidden="1"/>
    </xf>
    <xf numFmtId="0" fontId="3" fillId="0" borderId="14" xfId="0" applyFont="1" applyBorder="1" applyAlignment="1" applyProtection="1">
      <alignment horizontal="center" vertical="center" wrapText="1"/>
      <protection hidden="1"/>
    </xf>
    <xf numFmtId="0" fontId="2" fillId="0" borderId="26" xfId="0" applyFont="1" applyBorder="1" applyAlignment="1" applyProtection="1">
      <alignment horizontal="right" vertical="center"/>
      <protection hidden="1"/>
    </xf>
    <xf numFmtId="0" fontId="3" fillId="0" borderId="3" xfId="0" applyFont="1" applyBorder="1" applyAlignment="1" applyProtection="1">
      <alignment horizontal="right" vertical="center"/>
      <protection hidden="1"/>
    </xf>
    <xf numFmtId="0" fontId="3" fillId="0" borderId="12" xfId="0" applyFont="1" applyBorder="1" applyAlignment="1" applyProtection="1">
      <alignment horizontal="right" vertical="center"/>
      <protection hidden="1"/>
    </xf>
    <xf numFmtId="0" fontId="3" fillId="0" borderId="27" xfId="0" applyFont="1" applyBorder="1" applyAlignment="1" applyProtection="1">
      <alignment horizontal="right" vertical="center"/>
      <protection hidden="1"/>
    </xf>
    <xf numFmtId="0" fontId="3" fillId="0" borderId="1" xfId="0" applyFont="1" applyBorder="1" applyAlignment="1" applyProtection="1">
      <alignment horizontal="right" vertical="center"/>
      <protection hidden="1"/>
    </xf>
    <xf numFmtId="0" fontId="3" fillId="0" borderId="28" xfId="0" applyFont="1" applyBorder="1" applyAlignment="1" applyProtection="1">
      <alignment horizontal="right" vertical="center"/>
      <protection hidden="1"/>
    </xf>
    <xf numFmtId="0" fontId="24" fillId="8" borderId="26" xfId="0" applyFont="1" applyFill="1" applyBorder="1" applyAlignment="1" applyProtection="1">
      <alignment horizontal="right" vertical="center"/>
      <protection hidden="1"/>
    </xf>
    <xf numFmtId="0" fontId="9" fillId="8" borderId="3" xfId="0" applyFont="1" applyFill="1" applyBorder="1" applyAlignment="1" applyProtection="1">
      <alignment horizontal="right" vertical="center"/>
      <protection hidden="1"/>
    </xf>
    <xf numFmtId="0" fontId="9" fillId="8" borderId="12" xfId="0" applyFont="1" applyFill="1" applyBorder="1" applyAlignment="1" applyProtection="1">
      <alignment horizontal="right" vertical="center"/>
      <protection hidden="1"/>
    </xf>
    <xf numFmtId="0" fontId="9" fillId="8" borderId="6" xfId="0" applyFont="1" applyFill="1" applyBorder="1" applyAlignment="1" applyProtection="1">
      <alignment horizontal="right" vertical="center"/>
      <protection hidden="1"/>
    </xf>
    <xf numFmtId="0" fontId="9" fillId="8" borderId="0" xfId="0" applyFont="1" applyFill="1" applyBorder="1" applyAlignment="1" applyProtection="1">
      <alignment horizontal="right" vertical="center"/>
      <protection hidden="1"/>
    </xf>
    <xf numFmtId="0" fontId="9" fillId="8" borderId="13" xfId="0" applyFont="1" applyFill="1" applyBorder="1" applyAlignment="1" applyProtection="1">
      <alignment horizontal="right" vertical="center"/>
      <protection hidden="1"/>
    </xf>
    <xf numFmtId="0" fontId="2" fillId="2" borderId="29" xfId="0" applyFont="1" applyFill="1" applyBorder="1" applyAlignment="1" applyProtection="1">
      <alignment horizontal="right" vertical="center"/>
      <protection hidden="1"/>
    </xf>
    <xf numFmtId="0" fontId="2" fillId="2" borderId="30" xfId="0" applyFont="1" applyFill="1" applyBorder="1" applyAlignment="1" applyProtection="1">
      <alignment horizontal="right" vertical="center"/>
      <protection hidden="1"/>
    </xf>
    <xf numFmtId="0" fontId="2" fillId="2" borderId="16" xfId="0" applyFont="1" applyFill="1" applyBorder="1" applyAlignment="1" applyProtection="1">
      <alignment horizontal="right" vertical="center"/>
      <protection hidden="1"/>
    </xf>
    <xf numFmtId="0" fontId="2" fillId="2" borderId="31" xfId="0" applyFont="1" applyFill="1" applyBorder="1" applyAlignment="1" applyProtection="1">
      <alignment horizontal="right" vertical="center"/>
      <protection hidden="1"/>
    </xf>
    <xf numFmtId="0" fontId="2" fillId="0" borderId="32" xfId="0" applyFont="1" applyBorder="1" applyAlignment="1" applyProtection="1">
      <alignment horizontal="right" vertical="center"/>
      <protection hidden="1"/>
    </xf>
    <xf numFmtId="0" fontId="2" fillId="0" borderId="27" xfId="0" applyFont="1" applyBorder="1" applyAlignment="1" applyProtection="1">
      <alignment horizontal="right" vertical="center"/>
      <protection hidden="1"/>
    </xf>
    <xf numFmtId="0" fontId="2" fillId="0" borderId="33" xfId="0" applyFont="1" applyBorder="1" applyAlignment="1" applyProtection="1">
      <alignment horizontal="right" vertical="center"/>
      <protection hidden="1"/>
    </xf>
    <xf numFmtId="0" fontId="2" fillId="2" borderId="0" xfId="0" applyFont="1" applyFill="1" applyBorder="1" applyAlignment="1" applyProtection="1">
      <alignment horizontal="right" vertical="center"/>
      <protection hidden="1"/>
    </xf>
    <xf numFmtId="0" fontId="2" fillId="2" borderId="1" xfId="0" applyFont="1" applyFill="1" applyBorder="1" applyAlignment="1" applyProtection="1">
      <alignment horizontal="right" vertical="center"/>
      <protection hidden="1"/>
    </xf>
    <xf numFmtId="0" fontId="2" fillId="2" borderId="24" xfId="0" applyFont="1" applyFill="1" applyBorder="1" applyAlignment="1" applyProtection="1">
      <alignment horizontal="center" vertical="center"/>
      <protection hidden="1"/>
    </xf>
    <xf numFmtId="0" fontId="2" fillId="2" borderId="8" xfId="0" applyFont="1" applyFill="1" applyBorder="1" applyAlignment="1" applyProtection="1">
      <alignment horizontal="center" vertical="center"/>
      <protection hidden="1"/>
    </xf>
    <xf numFmtId="0" fontId="2" fillId="2" borderId="4" xfId="0" applyFont="1" applyFill="1" applyBorder="1" applyAlignment="1" applyProtection="1">
      <alignment horizontal="center" vertical="center"/>
      <protection hidden="1"/>
    </xf>
    <xf numFmtId="0" fontId="2" fillId="2" borderId="0" xfId="0" applyFont="1" applyFill="1" applyBorder="1" applyAlignment="1" applyProtection="1">
      <alignment horizontal="center" vertical="center"/>
      <protection hidden="1"/>
    </xf>
    <xf numFmtId="0" fontId="2" fillId="2" borderId="34" xfId="0" applyFont="1" applyFill="1" applyBorder="1" applyAlignment="1" applyProtection="1">
      <alignment horizontal="center" vertical="center"/>
      <protection hidden="1"/>
    </xf>
    <xf numFmtId="0" fontId="2" fillId="2" borderId="1" xfId="0" applyFont="1" applyFill="1" applyBorder="1" applyAlignment="1" applyProtection="1">
      <alignment horizontal="center" vertical="center"/>
      <protection hidden="1"/>
    </xf>
    <xf numFmtId="0" fontId="2" fillId="2" borderId="8" xfId="0" applyFont="1" applyFill="1" applyBorder="1" applyAlignment="1" applyProtection="1">
      <alignment horizontal="right" vertical="center"/>
      <protection hidden="1"/>
    </xf>
    <xf numFmtId="0" fontId="3" fillId="2" borderId="8" xfId="0" applyFont="1" applyFill="1" applyBorder="1" applyAlignment="1" applyProtection="1">
      <alignment horizontal="right" vertical="center"/>
      <protection hidden="1"/>
    </xf>
    <xf numFmtId="0" fontId="3" fillId="2" borderId="25" xfId="0" applyFont="1" applyFill="1" applyBorder="1" applyAlignment="1" applyProtection="1">
      <alignment horizontal="right" vertical="center"/>
      <protection hidden="1"/>
    </xf>
    <xf numFmtId="0" fontId="11" fillId="10" borderId="24" xfId="0" applyFont="1" applyFill="1" applyBorder="1" applyAlignment="1" applyProtection="1">
      <alignment horizontal="center" vertical="center"/>
      <protection hidden="1"/>
    </xf>
    <xf numFmtId="0" fontId="11" fillId="10" borderId="8" xfId="0" applyFont="1" applyFill="1" applyBorder="1" applyAlignment="1" applyProtection="1">
      <alignment horizontal="center" vertical="center"/>
      <protection hidden="1"/>
    </xf>
    <xf numFmtId="0" fontId="11" fillId="10" borderId="25" xfId="0" applyFont="1" applyFill="1" applyBorder="1" applyAlignment="1" applyProtection="1">
      <alignment horizontal="center" vertical="center"/>
      <protection hidden="1"/>
    </xf>
    <xf numFmtId="0" fontId="11" fillId="10" borderId="15" xfId="0" applyFont="1" applyFill="1" applyBorder="1" applyAlignment="1" applyProtection="1">
      <alignment horizontal="center" vertical="center"/>
      <protection hidden="1"/>
    </xf>
    <xf numFmtId="0" fontId="11" fillId="10" borderId="2" xfId="0" applyFont="1" applyFill="1" applyBorder="1" applyAlignment="1" applyProtection="1">
      <alignment horizontal="center" vertical="center"/>
      <protection hidden="1"/>
    </xf>
    <xf numFmtId="0" fontId="11" fillId="10" borderId="14" xfId="0" applyFont="1" applyFill="1" applyBorder="1" applyAlignment="1" applyProtection="1">
      <alignment horizontal="center" vertical="center"/>
      <protection hidden="1"/>
    </xf>
    <xf numFmtId="164" fontId="3" fillId="11" borderId="35" xfId="0" applyNumberFormat="1" applyFont="1" applyFill="1" applyBorder="1" applyAlignment="1" applyProtection="1">
      <alignment horizontal="center" vertical="center"/>
      <protection hidden="1"/>
    </xf>
    <xf numFmtId="164" fontId="3" fillId="11" borderId="36" xfId="0" applyNumberFormat="1" applyFont="1" applyFill="1" applyBorder="1" applyAlignment="1" applyProtection="1">
      <alignment horizontal="center" vertical="center"/>
      <protection hidden="1"/>
    </xf>
    <xf numFmtId="164" fontId="3" fillId="11" borderId="37" xfId="0" applyNumberFormat="1" applyFont="1" applyFill="1" applyBorder="1" applyAlignment="1" applyProtection="1">
      <alignment horizontal="center" vertical="center"/>
      <protection hidden="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12</xdr:col>
      <xdr:colOff>266700</xdr:colOff>
      <xdr:row>1</xdr:row>
      <xdr:rowOff>9525</xdr:rowOff>
    </xdr:from>
    <xdr:to>
      <xdr:col>17</xdr:col>
      <xdr:colOff>0</xdr:colOff>
      <xdr:row>3</xdr:row>
      <xdr:rowOff>0</xdr:rowOff>
    </xdr:to>
    <xdr:sp macro="" textlink="">
      <xdr:nvSpPr>
        <xdr:cNvPr id="5137" name="Text Box 17"/>
        <xdr:cNvSpPr txBox="1">
          <a:spLocks noChangeArrowheads="1"/>
        </xdr:cNvSpPr>
      </xdr:nvSpPr>
      <xdr:spPr bwMode="auto">
        <a:xfrm>
          <a:off x="8029575" y="47625"/>
          <a:ext cx="2524125" cy="561975"/>
        </a:xfrm>
        <a:prstGeom prst="rect">
          <a:avLst/>
        </a:prstGeom>
        <a:solidFill>
          <a:srgbClr val="FFFFFF">
            <a:alpha val="85001"/>
          </a:srgbClr>
        </a:solidFill>
        <a:ln w="9525">
          <a:solidFill>
            <a:srgbClr val="000000"/>
          </a:solidFill>
          <a:miter lim="800000"/>
          <a:headEnd/>
          <a:tailEnd/>
        </a:ln>
      </xdr:spPr>
      <xdr:txBody>
        <a:bodyPr vertOverflow="clip" wrap="square" lIns="91440" tIns="45720" rIns="91440" bIns="45720" anchor="ctr" upright="1"/>
        <a:lstStyle/>
        <a:p>
          <a:pPr algn="ctr" rtl="0">
            <a:defRPr sz="1000"/>
          </a:pPr>
          <a:r>
            <a:rPr lang="en-US" sz="2400" b="1" i="0" u="none" strike="noStrike" baseline="0">
              <a:solidFill>
                <a:srgbClr val="000000"/>
              </a:solidFill>
              <a:latin typeface="Times New Roman"/>
              <a:cs typeface="Times New Roman"/>
            </a:rPr>
            <a:t>OEE Calculator</a:t>
          </a:r>
        </a:p>
      </xdr:txBody>
    </xdr:sp>
    <xdr:clientData/>
  </xdr:twoCellAnchor>
  <xdr:twoCellAnchor editAs="oneCell">
    <xdr:from>
      <xdr:col>1</xdr:col>
      <xdr:colOff>9525</xdr:colOff>
      <xdr:row>1</xdr:row>
      <xdr:rowOff>9525</xdr:rowOff>
    </xdr:from>
    <xdr:to>
      <xdr:col>4</xdr:col>
      <xdr:colOff>28575</xdr:colOff>
      <xdr:row>3</xdr:row>
      <xdr:rowOff>0</xdr:rowOff>
    </xdr:to>
    <xdr:pic>
      <xdr:nvPicPr>
        <xdr:cNvPr id="5150" name="Picture 20" descr="Sylution_Logo"/>
        <xdr:cNvPicPr>
          <a:picLocks noChangeAspect="1" noChangeArrowheads="1"/>
        </xdr:cNvPicPr>
      </xdr:nvPicPr>
      <xdr:blipFill>
        <a:blip xmlns:r="http://schemas.openxmlformats.org/officeDocument/2006/relationships" r:embed="rId1" cstate="print"/>
        <a:srcRect/>
        <a:stretch>
          <a:fillRect/>
        </a:stretch>
      </xdr:blipFill>
      <xdr:spPr bwMode="auto">
        <a:xfrm>
          <a:off x="85725" y="47625"/>
          <a:ext cx="2276475" cy="561975"/>
        </a:xfrm>
        <a:prstGeom prst="rect">
          <a:avLst/>
        </a:prstGeom>
        <a:noFill/>
        <a:ln w="9525">
          <a:solidFill>
            <a:srgbClr val="000000"/>
          </a:solid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pageSetUpPr fitToPage="1"/>
  </sheetPr>
  <dimension ref="A1:AY90"/>
  <sheetViews>
    <sheetView tabSelected="1" workbookViewId="0">
      <selection activeCell="J28" sqref="J28"/>
    </sheetView>
  </sheetViews>
  <sheetFormatPr defaultRowHeight="12.75"/>
  <cols>
    <col min="1" max="1" width="1.140625" style="22" customWidth="1"/>
    <col min="2" max="2" width="9.85546875" style="12" customWidth="1"/>
    <col min="3" max="3" width="11.42578125" style="12" customWidth="1"/>
    <col min="4" max="4" width="12.5703125" style="12" customWidth="1"/>
    <col min="5" max="5" width="10.42578125" style="12" customWidth="1"/>
    <col min="6" max="6" width="11.28515625" style="12" customWidth="1"/>
    <col min="7" max="7" width="12" style="12" customWidth="1"/>
    <col min="8" max="8" width="12.5703125" style="12" customWidth="1"/>
    <col min="9" max="9" width="10.85546875" style="12" customWidth="1"/>
    <col min="10" max="10" width="8.28515625" style="12" customWidth="1"/>
    <col min="11" max="11" width="5.140625" style="12" customWidth="1"/>
    <col min="12" max="12" width="10.85546875" style="12" customWidth="1"/>
    <col min="13" max="13" width="12.28515625" style="12" customWidth="1"/>
    <col min="14" max="14" width="12" style="12" customWidth="1"/>
    <col min="15" max="15" width="1.140625" style="22" customWidth="1"/>
    <col min="16" max="16" width="2.5703125" style="12" customWidth="1"/>
    <col min="17" max="17" width="13.85546875" style="12" customWidth="1"/>
    <col min="18" max="18" width="0.5703125" style="22" customWidth="1"/>
    <col min="19" max="51" width="9.140625" style="22"/>
    <col min="52" max="16384" width="9.140625" style="12"/>
  </cols>
  <sheetData>
    <row r="1" spans="2:19" ht="3" customHeight="1">
      <c r="B1" s="22"/>
      <c r="C1" s="22"/>
      <c r="D1" s="22"/>
      <c r="E1" s="22"/>
      <c r="F1" s="22"/>
      <c r="G1" s="22"/>
      <c r="H1" s="22"/>
      <c r="I1" s="22"/>
      <c r="J1" s="22"/>
      <c r="K1" s="22"/>
      <c r="L1" s="22"/>
      <c r="M1" s="22"/>
      <c r="N1" s="22"/>
      <c r="P1" s="22"/>
      <c r="Q1" s="22"/>
    </row>
    <row r="2" spans="2:19" ht="22.5" customHeight="1">
      <c r="B2" s="22"/>
      <c r="C2" s="22"/>
      <c r="D2" s="22"/>
      <c r="E2" s="29"/>
      <c r="F2" s="29"/>
      <c r="G2" s="29"/>
      <c r="H2" s="29"/>
      <c r="I2" s="29"/>
      <c r="J2" s="29"/>
      <c r="K2" s="29"/>
      <c r="L2" s="29"/>
      <c r="M2" s="30"/>
      <c r="N2" s="31"/>
      <c r="O2" s="31"/>
      <c r="P2" s="31"/>
      <c r="Q2" s="32"/>
    </row>
    <row r="3" spans="2:19" ht="22.5" customHeight="1">
      <c r="B3" s="22"/>
      <c r="C3" s="22"/>
      <c r="D3" s="30"/>
      <c r="E3" s="29"/>
      <c r="F3" s="29"/>
      <c r="G3" s="29"/>
      <c r="H3" s="29"/>
      <c r="I3" s="29"/>
      <c r="J3" s="29"/>
      <c r="K3" s="29"/>
      <c r="L3" s="29"/>
      <c r="M3" s="30"/>
      <c r="N3" s="31"/>
      <c r="O3" s="31"/>
      <c r="P3" s="31"/>
      <c r="Q3" s="32"/>
    </row>
    <row r="4" spans="2:19" ht="3" customHeight="1">
      <c r="B4" s="22"/>
      <c r="C4" s="22"/>
      <c r="D4" s="22"/>
      <c r="E4" s="22"/>
      <c r="F4" s="22"/>
      <c r="G4" s="22"/>
      <c r="H4" s="22"/>
      <c r="I4" s="22"/>
      <c r="J4" s="22"/>
      <c r="K4" s="22"/>
      <c r="L4" s="22"/>
      <c r="M4" s="22"/>
      <c r="N4" s="22"/>
      <c r="P4" s="22"/>
      <c r="Q4" s="22"/>
    </row>
    <row r="5" spans="2:19" ht="77.25" customHeight="1">
      <c r="B5" s="139" t="s">
        <v>54</v>
      </c>
      <c r="C5" s="139"/>
      <c r="D5" s="139"/>
      <c r="E5" s="139"/>
      <c r="F5" s="139"/>
      <c r="G5" s="139"/>
      <c r="H5" s="139"/>
      <c r="I5" s="139"/>
      <c r="J5" s="139"/>
      <c r="K5" s="139"/>
      <c r="L5" s="139"/>
      <c r="M5" s="139"/>
      <c r="N5" s="139"/>
      <c r="O5" s="139"/>
      <c r="P5" s="139"/>
      <c r="Q5" s="139"/>
    </row>
    <row r="6" spans="2:19" ht="3.75" customHeight="1" thickBot="1">
      <c r="B6" s="22"/>
      <c r="C6" s="22"/>
      <c r="D6" s="22"/>
      <c r="E6" s="22"/>
      <c r="F6" s="22"/>
      <c r="G6" s="22"/>
      <c r="H6" s="22"/>
      <c r="I6" s="22"/>
      <c r="J6" s="22"/>
      <c r="K6" s="22"/>
      <c r="L6" s="22"/>
      <c r="M6" s="22"/>
      <c r="N6" s="22"/>
      <c r="P6" s="22"/>
      <c r="Q6" s="22"/>
    </row>
    <row r="7" spans="2:19" ht="18" customHeight="1">
      <c r="B7" s="101" t="s">
        <v>36</v>
      </c>
      <c r="C7" s="102"/>
      <c r="D7" s="102"/>
      <c r="E7" s="102"/>
      <c r="F7" s="102"/>
      <c r="G7" s="103"/>
      <c r="H7" s="188" t="s">
        <v>18</v>
      </c>
      <c r="I7" s="189"/>
      <c r="J7" s="189"/>
      <c r="K7" s="189"/>
      <c r="L7" s="189"/>
      <c r="M7" s="189"/>
      <c r="N7" s="190"/>
      <c r="P7" s="152" t="s">
        <v>30</v>
      </c>
      <c r="Q7" s="153"/>
    </row>
    <row r="8" spans="2:19" ht="18" customHeight="1" thickBot="1">
      <c r="B8" s="104"/>
      <c r="C8" s="105"/>
      <c r="D8" s="105"/>
      <c r="E8" s="105"/>
      <c r="F8" s="105"/>
      <c r="G8" s="106"/>
      <c r="H8" s="191"/>
      <c r="I8" s="192"/>
      <c r="J8" s="192"/>
      <c r="K8" s="192"/>
      <c r="L8" s="192"/>
      <c r="M8" s="192"/>
      <c r="N8" s="193"/>
      <c r="P8" s="154"/>
      <c r="Q8" s="155"/>
    </row>
    <row r="9" spans="2:19" ht="3.75" customHeight="1">
      <c r="B9" s="179" t="s">
        <v>22</v>
      </c>
      <c r="C9" s="180"/>
      <c r="D9" s="180"/>
      <c r="E9" s="13"/>
      <c r="F9" s="13"/>
      <c r="G9" s="13"/>
      <c r="H9" s="13"/>
      <c r="I9" s="13"/>
      <c r="J9" s="185" t="s">
        <v>52</v>
      </c>
      <c r="K9" s="186"/>
      <c r="L9" s="186"/>
      <c r="M9" s="186"/>
      <c r="N9" s="187"/>
      <c r="P9" s="154"/>
      <c r="Q9" s="155"/>
    </row>
    <row r="10" spans="2:19" ht="18" customHeight="1">
      <c r="B10" s="181"/>
      <c r="C10" s="182"/>
      <c r="D10" s="182"/>
      <c r="E10" s="107">
        <v>7</v>
      </c>
      <c r="F10" s="108"/>
      <c r="G10" s="14" t="s">
        <v>31</v>
      </c>
      <c r="H10" s="15"/>
      <c r="I10" s="15"/>
      <c r="J10" s="127"/>
      <c r="K10" s="127"/>
      <c r="L10" s="127"/>
      <c r="M10" s="127"/>
      <c r="N10" s="128"/>
      <c r="P10" s="154"/>
      <c r="Q10" s="155"/>
      <c r="S10" s="53"/>
    </row>
    <row r="11" spans="2:19" ht="3.75" customHeight="1">
      <c r="B11" s="183"/>
      <c r="C11" s="184"/>
      <c r="D11" s="184"/>
      <c r="E11" s="16"/>
      <c r="F11" s="16"/>
      <c r="G11" s="16"/>
      <c r="H11" s="16"/>
      <c r="I11" s="16"/>
      <c r="J11" s="129"/>
      <c r="K11" s="129"/>
      <c r="L11" s="129"/>
      <c r="M11" s="129"/>
      <c r="N11" s="130"/>
      <c r="P11" s="154"/>
      <c r="Q11" s="155"/>
    </row>
    <row r="12" spans="2:19" ht="15" customHeight="1">
      <c r="B12" s="116" t="s">
        <v>50</v>
      </c>
      <c r="C12" s="117"/>
      <c r="D12" s="158" t="s">
        <v>21</v>
      </c>
      <c r="E12" s="159"/>
      <c r="F12" s="159"/>
      <c r="G12" s="159"/>
      <c r="H12" s="159"/>
      <c r="I12" s="159"/>
      <c r="J12" s="159"/>
      <c r="K12" s="159"/>
      <c r="L12" s="159"/>
      <c r="M12" s="159"/>
      <c r="N12" s="160"/>
      <c r="P12" s="154"/>
      <c r="Q12" s="155"/>
    </row>
    <row r="13" spans="2:19" ht="15.75" customHeight="1">
      <c r="B13" s="118"/>
      <c r="C13" s="119"/>
      <c r="D13" s="161"/>
      <c r="E13" s="162"/>
      <c r="F13" s="162"/>
      <c r="G13" s="162"/>
      <c r="H13" s="162"/>
      <c r="I13" s="162"/>
      <c r="J13" s="162"/>
      <c r="K13" s="162"/>
      <c r="L13" s="162"/>
      <c r="M13" s="162"/>
      <c r="N13" s="163"/>
      <c r="P13" s="154"/>
      <c r="Q13" s="155"/>
    </row>
    <row r="14" spans="2:19" ht="3.75" customHeight="1">
      <c r="B14" s="118"/>
      <c r="C14" s="119"/>
      <c r="D14" s="109" t="s">
        <v>49</v>
      </c>
      <c r="E14" s="110"/>
      <c r="F14" s="124" t="s">
        <v>7</v>
      </c>
      <c r="G14" s="124"/>
      <c r="H14" s="124"/>
      <c r="I14" s="124"/>
      <c r="J14" s="5"/>
      <c r="L14" s="124" t="s">
        <v>51</v>
      </c>
      <c r="M14" s="125"/>
      <c r="N14" s="126"/>
      <c r="P14" s="154"/>
      <c r="Q14" s="155"/>
    </row>
    <row r="15" spans="2:19" ht="22.5" customHeight="1">
      <c r="B15" s="118"/>
      <c r="C15" s="119"/>
      <c r="D15" s="111"/>
      <c r="E15" s="112"/>
      <c r="F15" s="177"/>
      <c r="G15" s="177"/>
      <c r="H15" s="177"/>
      <c r="I15" s="177"/>
      <c r="J15" s="122">
        <v>480</v>
      </c>
      <c r="K15" s="123"/>
      <c r="L15" s="127"/>
      <c r="M15" s="127"/>
      <c r="N15" s="128"/>
      <c r="P15" s="154"/>
      <c r="Q15" s="155"/>
    </row>
    <row r="16" spans="2:19" ht="3.75" customHeight="1">
      <c r="B16" s="18"/>
      <c r="C16" s="7"/>
      <c r="D16" s="111"/>
      <c r="E16" s="112"/>
      <c r="F16" s="178"/>
      <c r="G16" s="178"/>
      <c r="H16" s="178"/>
      <c r="I16" s="178"/>
      <c r="J16" s="1"/>
      <c r="K16" s="21"/>
      <c r="L16" s="129"/>
      <c r="M16" s="129"/>
      <c r="N16" s="130"/>
      <c r="P16" s="154"/>
      <c r="Q16" s="155"/>
    </row>
    <row r="17" spans="2:17" ht="15" customHeight="1">
      <c r="B17" s="120" t="s">
        <v>48</v>
      </c>
      <c r="C17" s="121"/>
      <c r="D17" s="111"/>
      <c r="E17" s="112"/>
      <c r="F17" s="150" t="s">
        <v>8</v>
      </c>
      <c r="G17" s="151"/>
      <c r="H17" s="164" t="s">
        <v>53</v>
      </c>
      <c r="I17" s="165"/>
      <c r="J17" s="165"/>
      <c r="K17" s="165"/>
      <c r="L17" s="165"/>
      <c r="M17" s="165"/>
      <c r="N17" s="166"/>
      <c r="P17" s="154"/>
      <c r="Q17" s="155"/>
    </row>
    <row r="18" spans="2:17" ht="15" customHeight="1" thickBot="1">
      <c r="B18" s="120"/>
      <c r="C18" s="121"/>
      <c r="D18" s="111"/>
      <c r="E18" s="112"/>
      <c r="F18" s="150"/>
      <c r="G18" s="151"/>
      <c r="H18" s="167"/>
      <c r="I18" s="168"/>
      <c r="J18" s="168"/>
      <c r="K18" s="168"/>
      <c r="L18" s="168"/>
      <c r="M18" s="168"/>
      <c r="N18" s="169"/>
      <c r="P18" s="154"/>
      <c r="Q18" s="155"/>
    </row>
    <row r="19" spans="2:17" ht="15" customHeight="1" thickTop="1">
      <c r="B19" s="8"/>
      <c r="C19" s="7" t="s">
        <v>23</v>
      </c>
      <c r="D19" s="9"/>
      <c r="E19" s="17" t="s">
        <v>23</v>
      </c>
      <c r="F19" s="2"/>
      <c r="G19" s="3" t="s">
        <v>24</v>
      </c>
      <c r="H19" s="81" t="s">
        <v>19</v>
      </c>
      <c r="I19" s="82"/>
      <c r="J19" s="170" t="s">
        <v>35</v>
      </c>
      <c r="K19" s="170"/>
      <c r="L19" s="170"/>
      <c r="M19" s="170"/>
      <c r="N19" s="171"/>
      <c r="P19" s="154"/>
      <c r="Q19" s="155"/>
    </row>
    <row r="20" spans="2:17" ht="15" customHeight="1">
      <c r="B20" s="6" t="s">
        <v>20</v>
      </c>
      <c r="C20" s="50">
        <v>24</v>
      </c>
      <c r="D20" s="10" t="s">
        <v>15</v>
      </c>
      <c r="E20" s="50">
        <v>0</v>
      </c>
      <c r="F20" s="3" t="s">
        <v>9</v>
      </c>
      <c r="G20" s="51">
        <v>30</v>
      </c>
      <c r="H20" s="83"/>
      <c r="I20" s="84"/>
      <c r="J20" s="172"/>
      <c r="K20" s="172"/>
      <c r="L20" s="172"/>
      <c r="M20" s="172"/>
      <c r="N20" s="173"/>
      <c r="P20" s="154"/>
      <c r="Q20" s="155"/>
    </row>
    <row r="21" spans="2:17" ht="15" customHeight="1">
      <c r="B21" s="89"/>
      <c r="C21" s="90"/>
      <c r="D21" s="10" t="s">
        <v>16</v>
      </c>
      <c r="E21" s="50">
        <v>0</v>
      </c>
      <c r="F21" s="3" t="s">
        <v>10</v>
      </c>
      <c r="G21" s="51">
        <v>30</v>
      </c>
      <c r="H21" s="83"/>
      <c r="I21" s="84"/>
      <c r="J21" s="147" t="s">
        <v>40</v>
      </c>
      <c r="K21" s="148"/>
      <c r="L21" s="149"/>
      <c r="M21" s="158" t="s">
        <v>34</v>
      </c>
      <c r="N21" s="174"/>
      <c r="P21" s="154"/>
      <c r="Q21" s="155"/>
    </row>
    <row r="22" spans="2:17" ht="15" customHeight="1">
      <c r="B22" s="89"/>
      <c r="C22" s="90"/>
      <c r="D22" s="10" t="s">
        <v>17</v>
      </c>
      <c r="E22" s="50">
        <v>12</v>
      </c>
      <c r="F22" s="3" t="s">
        <v>12</v>
      </c>
      <c r="G22" s="51">
        <v>0</v>
      </c>
      <c r="H22" s="83" t="s">
        <v>11</v>
      </c>
      <c r="I22" s="19"/>
      <c r="J22" s="147"/>
      <c r="K22" s="148"/>
      <c r="L22" s="149"/>
      <c r="M22" s="175"/>
      <c r="N22" s="176"/>
      <c r="P22" s="154"/>
      <c r="Q22" s="155"/>
    </row>
    <row r="23" spans="2:17" ht="15" customHeight="1">
      <c r="B23" s="89"/>
      <c r="C23" s="90"/>
      <c r="D23" s="10" t="s">
        <v>13</v>
      </c>
      <c r="E23" s="50">
        <v>0</v>
      </c>
      <c r="F23" s="3" t="s">
        <v>13</v>
      </c>
      <c r="G23" s="51">
        <v>0</v>
      </c>
      <c r="H23" s="83"/>
      <c r="I23" s="50">
        <v>70</v>
      </c>
      <c r="J23" s="93" t="s">
        <v>41</v>
      </c>
      <c r="K23" s="94"/>
      <c r="L23" s="74">
        <v>95</v>
      </c>
      <c r="M23" s="142" t="s">
        <v>14</v>
      </c>
      <c r="N23" s="143"/>
      <c r="P23" s="154"/>
      <c r="Q23" s="155"/>
    </row>
    <row r="24" spans="2:17" ht="15" customHeight="1" thickBot="1">
      <c r="B24" s="91"/>
      <c r="C24" s="92"/>
      <c r="D24" s="11" t="s">
        <v>5</v>
      </c>
      <c r="E24" s="20">
        <f>SUM(E20:E23)</f>
        <v>12</v>
      </c>
      <c r="F24" s="4" t="s">
        <v>5</v>
      </c>
      <c r="G24" s="52">
        <f>SUM(G20:G23)</f>
        <v>60</v>
      </c>
      <c r="H24" s="146"/>
      <c r="I24" s="71" t="s">
        <v>6</v>
      </c>
      <c r="J24" s="144" t="s">
        <v>42</v>
      </c>
      <c r="K24" s="145"/>
      <c r="L24" s="75">
        <v>100</v>
      </c>
      <c r="M24" s="72" t="s">
        <v>0</v>
      </c>
      <c r="N24" s="73">
        <v>0.03</v>
      </c>
      <c r="P24" s="154"/>
      <c r="Q24" s="155"/>
    </row>
    <row r="25" spans="2:17" ht="9.75" customHeight="1" thickBot="1">
      <c r="B25" s="22"/>
      <c r="C25" s="22"/>
      <c r="D25" s="22"/>
      <c r="E25" s="22"/>
      <c r="F25" s="22"/>
      <c r="G25" s="22"/>
      <c r="H25" s="22"/>
      <c r="I25" s="22"/>
      <c r="J25" s="22"/>
      <c r="K25" s="22"/>
      <c r="L25" s="22"/>
      <c r="M25" s="22"/>
      <c r="N25" s="22"/>
      <c r="P25" s="154"/>
      <c r="Q25" s="155"/>
    </row>
    <row r="26" spans="2:17" ht="36.75" customHeight="1">
      <c r="B26" s="131" t="s">
        <v>38</v>
      </c>
      <c r="C26" s="132"/>
      <c r="D26" s="133" t="s">
        <v>39</v>
      </c>
      <c r="E26" s="134"/>
      <c r="F26" s="135" t="s">
        <v>37</v>
      </c>
      <c r="G26" s="136"/>
      <c r="H26" s="137" t="s">
        <v>3</v>
      </c>
      <c r="I26" s="138"/>
      <c r="J26" s="194" t="s">
        <v>4</v>
      </c>
      <c r="K26" s="195"/>
      <c r="L26" s="196"/>
      <c r="M26" s="140" t="s">
        <v>2</v>
      </c>
      <c r="N26" s="141"/>
      <c r="P26" s="154"/>
      <c r="Q26" s="155"/>
    </row>
    <row r="27" spans="2:17" ht="3" customHeight="1">
      <c r="B27" s="34"/>
      <c r="C27" s="35"/>
      <c r="D27" s="34"/>
      <c r="E27" s="35"/>
      <c r="F27" s="34"/>
      <c r="G27" s="35"/>
      <c r="H27" s="34"/>
      <c r="I27" s="35"/>
      <c r="J27" s="34"/>
      <c r="K27" s="36"/>
      <c r="L27" s="35"/>
      <c r="M27" s="34"/>
      <c r="N27" s="35"/>
      <c r="P27" s="154"/>
      <c r="Q27" s="155"/>
    </row>
    <row r="28" spans="2:17" ht="15" customHeight="1">
      <c r="B28" s="37"/>
      <c r="C28" s="59" t="s">
        <v>33</v>
      </c>
      <c r="D28" s="60"/>
      <c r="E28" s="59" t="s">
        <v>33</v>
      </c>
      <c r="F28" s="60"/>
      <c r="G28" s="59" t="s">
        <v>32</v>
      </c>
      <c r="H28" s="60"/>
      <c r="I28" s="59" t="s">
        <v>32</v>
      </c>
      <c r="J28" s="60"/>
      <c r="K28" s="61"/>
      <c r="L28" s="59" t="s">
        <v>32</v>
      </c>
      <c r="M28" s="60"/>
      <c r="N28" s="59" t="s">
        <v>32</v>
      </c>
      <c r="O28" s="23"/>
      <c r="P28" s="154"/>
      <c r="Q28" s="155"/>
    </row>
    <row r="29" spans="2:17" ht="15" customHeight="1">
      <c r="B29" s="77" t="s">
        <v>55</v>
      </c>
      <c r="C29" s="76">
        <f>(E10*24*60)/J15</f>
        <v>21</v>
      </c>
      <c r="D29" s="78" t="s">
        <v>55</v>
      </c>
      <c r="E29" s="76">
        <f>C31</f>
        <v>18</v>
      </c>
      <c r="F29" s="78" t="s">
        <v>55</v>
      </c>
      <c r="G29" s="76">
        <f>J15</f>
        <v>480</v>
      </c>
      <c r="H29" s="78" t="s">
        <v>55</v>
      </c>
      <c r="I29" s="76">
        <f>G31</f>
        <v>420</v>
      </c>
      <c r="J29" s="37"/>
      <c r="K29" s="78" t="s">
        <v>55</v>
      </c>
      <c r="L29" s="76">
        <f>I31</f>
        <v>350</v>
      </c>
      <c r="M29" s="78" t="s">
        <v>55</v>
      </c>
      <c r="N29" s="76">
        <f>L31</f>
        <v>332.5</v>
      </c>
      <c r="O29" s="23"/>
      <c r="P29" s="154"/>
      <c r="Q29" s="155"/>
    </row>
    <row r="30" spans="2:17" ht="17.25" customHeight="1">
      <c r="B30" s="37" t="s">
        <v>25</v>
      </c>
      <c r="C30" s="38">
        <f>C20/(J15/60)</f>
        <v>3</v>
      </c>
      <c r="D30" s="37" t="s">
        <v>25</v>
      </c>
      <c r="E30" s="38">
        <f>(E24/(J15/60))</f>
        <v>1.5</v>
      </c>
      <c r="F30" s="37" t="s">
        <v>25</v>
      </c>
      <c r="G30" s="38">
        <f>G24</f>
        <v>60</v>
      </c>
      <c r="H30" s="37" t="s">
        <v>25</v>
      </c>
      <c r="I30" s="38">
        <f>I23</f>
        <v>70</v>
      </c>
      <c r="J30" s="39"/>
      <c r="K30" s="40" t="s">
        <v>25</v>
      </c>
      <c r="L30" s="38">
        <f>I31-((L23/L24)*I31)</f>
        <v>17.5</v>
      </c>
      <c r="M30" s="37" t="s">
        <v>25</v>
      </c>
      <c r="N30" s="38">
        <f>(L31*N24)</f>
        <v>9.9749999999999996</v>
      </c>
      <c r="O30" s="33"/>
      <c r="P30" s="154"/>
      <c r="Q30" s="155"/>
    </row>
    <row r="31" spans="2:17" ht="17.25" customHeight="1">
      <c r="B31" s="37" t="s">
        <v>26</v>
      </c>
      <c r="C31" s="41">
        <f>((E10*24*60)/J15)-C30</f>
        <v>18</v>
      </c>
      <c r="D31" s="37" t="s">
        <v>26</v>
      </c>
      <c r="E31" s="41">
        <f>C31-E30</f>
        <v>16.5</v>
      </c>
      <c r="F31" s="37" t="s">
        <v>26</v>
      </c>
      <c r="G31" s="41">
        <f>J15-G30</f>
        <v>420</v>
      </c>
      <c r="H31" s="37" t="s">
        <v>26</v>
      </c>
      <c r="I31" s="41">
        <f>G31-I30</f>
        <v>350</v>
      </c>
      <c r="J31" s="42"/>
      <c r="K31" s="40" t="s">
        <v>26</v>
      </c>
      <c r="L31" s="41">
        <f>I31-L30</f>
        <v>332.5</v>
      </c>
      <c r="M31" s="37" t="s">
        <v>26</v>
      </c>
      <c r="N31" s="41">
        <f>L31-N30</f>
        <v>322.52499999999998</v>
      </c>
      <c r="O31" s="33"/>
      <c r="P31" s="154"/>
      <c r="Q31" s="155"/>
    </row>
    <row r="32" spans="2:17" ht="6" customHeight="1" thickBot="1">
      <c r="B32" s="43"/>
      <c r="C32" s="44"/>
      <c r="D32" s="43"/>
      <c r="E32" s="44"/>
      <c r="F32" s="43"/>
      <c r="G32" s="44"/>
      <c r="H32" s="43"/>
      <c r="I32" s="44"/>
      <c r="J32" s="43"/>
      <c r="K32" s="45"/>
      <c r="L32" s="44"/>
      <c r="M32" s="43"/>
      <c r="N32" s="44"/>
      <c r="O32" s="33"/>
      <c r="P32" s="154"/>
      <c r="Q32" s="155"/>
    </row>
    <row r="33" spans="1:51" ht="17.25" customHeight="1" thickBot="1">
      <c r="B33" s="46"/>
      <c r="C33" s="47">
        <f>C31/C29</f>
        <v>0.8571428571428571</v>
      </c>
      <c r="D33" s="48"/>
      <c r="E33" s="47">
        <f>IF(E31/E29= 0,1,E31/E29)</f>
        <v>0.91666666666666663</v>
      </c>
      <c r="F33" s="48"/>
      <c r="G33" s="47">
        <f>G31/G29</f>
        <v>0.875</v>
      </c>
      <c r="H33" s="48"/>
      <c r="I33" s="47">
        <f>I31/I29</f>
        <v>0.83333333333333337</v>
      </c>
      <c r="J33" s="48"/>
      <c r="K33" s="49"/>
      <c r="L33" s="47">
        <f>L31/L29</f>
        <v>0.95</v>
      </c>
      <c r="M33" s="48"/>
      <c r="N33" s="47">
        <f>N31/N29</f>
        <v>0.97</v>
      </c>
      <c r="O33" s="23"/>
      <c r="P33" s="156"/>
      <c r="Q33" s="157"/>
    </row>
    <row r="34" spans="1:51" ht="6.75" customHeight="1" thickBot="1">
      <c r="B34" s="23"/>
      <c r="C34" s="23"/>
      <c r="D34" s="23"/>
      <c r="E34" s="23"/>
      <c r="F34" s="23"/>
      <c r="G34" s="24"/>
      <c r="H34" s="23"/>
      <c r="I34" s="25"/>
      <c r="J34" s="25"/>
      <c r="K34" s="23"/>
      <c r="L34" s="23"/>
      <c r="M34" s="23"/>
      <c r="N34" s="25"/>
      <c r="O34" s="23"/>
      <c r="P34" s="23"/>
      <c r="Q34" s="23"/>
    </row>
    <row r="35" spans="1:51" ht="19.5" customHeight="1" thickBot="1">
      <c r="B35" s="22"/>
      <c r="C35" s="22"/>
      <c r="D35" s="22"/>
      <c r="E35" s="22"/>
      <c r="F35" s="22"/>
      <c r="G35" s="22"/>
      <c r="H35" s="113" t="s">
        <v>46</v>
      </c>
      <c r="I35" s="114"/>
      <c r="J35" s="114"/>
      <c r="K35" s="114"/>
      <c r="L35" s="114"/>
      <c r="M35" s="114"/>
      <c r="N35" s="115"/>
      <c r="P35" s="27"/>
      <c r="Q35" s="62" t="s">
        <v>1</v>
      </c>
    </row>
    <row r="36" spans="1:51" ht="18.75" thickBot="1">
      <c r="B36" s="22"/>
      <c r="C36" s="22"/>
      <c r="D36" s="22"/>
      <c r="E36" s="22"/>
      <c r="F36" s="22"/>
      <c r="G36" s="22"/>
      <c r="H36" s="69"/>
      <c r="I36" s="28">
        <f>I33</f>
        <v>0.83333333333333337</v>
      </c>
      <c r="J36" s="85" t="s">
        <v>27</v>
      </c>
      <c r="K36" s="86"/>
      <c r="L36" s="70">
        <f>L33</f>
        <v>0.95</v>
      </c>
      <c r="M36" s="26" t="s">
        <v>27</v>
      </c>
      <c r="N36" s="28">
        <f>N33</f>
        <v>0.97</v>
      </c>
      <c r="O36" s="87" t="s">
        <v>28</v>
      </c>
      <c r="P36" s="88"/>
      <c r="Q36" s="65">
        <f>I36*L36*N36</f>
        <v>0.76791666666666658</v>
      </c>
    </row>
    <row r="37" spans="1:51" ht="7.5" customHeight="1" thickBot="1">
      <c r="B37" s="22"/>
      <c r="C37" s="22"/>
      <c r="D37" s="22"/>
      <c r="E37" s="22"/>
      <c r="F37" s="22"/>
      <c r="G37" s="22"/>
      <c r="H37" s="22"/>
      <c r="I37" s="22"/>
      <c r="J37" s="22"/>
      <c r="K37" s="22"/>
      <c r="L37" s="22"/>
      <c r="M37" s="22"/>
      <c r="N37" s="22"/>
      <c r="O37" s="63"/>
      <c r="P37" s="64"/>
      <c r="Q37" s="54"/>
    </row>
    <row r="38" spans="1:51" ht="18.75" thickBot="1">
      <c r="B38" s="22"/>
      <c r="C38" s="22"/>
      <c r="D38" s="95" t="s">
        <v>29</v>
      </c>
      <c r="E38" s="96"/>
      <c r="F38" s="96"/>
      <c r="G38" s="96"/>
      <c r="H38" s="96"/>
      <c r="I38" s="96"/>
      <c r="J38" s="96"/>
      <c r="K38" s="96"/>
      <c r="L38" s="96"/>
      <c r="M38" s="96"/>
      <c r="N38" s="97"/>
      <c r="O38" s="63"/>
      <c r="P38" s="64"/>
      <c r="Q38" s="67" t="s">
        <v>45</v>
      </c>
    </row>
    <row r="39" spans="1:51" ht="18.75" thickBot="1">
      <c r="B39" s="22"/>
      <c r="C39" s="22"/>
      <c r="D39" s="69"/>
      <c r="E39" s="28">
        <f>E33</f>
        <v>0.91666666666666663</v>
      </c>
      <c r="F39" s="26" t="s">
        <v>27</v>
      </c>
      <c r="G39" s="28">
        <f>G33</f>
        <v>0.875</v>
      </c>
      <c r="H39" s="26" t="s">
        <v>27</v>
      </c>
      <c r="I39" s="28">
        <f>I36</f>
        <v>0.83333333333333337</v>
      </c>
      <c r="J39" s="85" t="s">
        <v>27</v>
      </c>
      <c r="K39" s="86"/>
      <c r="L39" s="70">
        <f>L36</f>
        <v>0.95</v>
      </c>
      <c r="M39" s="26" t="s">
        <v>27</v>
      </c>
      <c r="N39" s="28">
        <f>N36</f>
        <v>0.97</v>
      </c>
      <c r="O39" s="87" t="s">
        <v>28</v>
      </c>
      <c r="P39" s="88"/>
      <c r="Q39" s="66">
        <f>E39*G39*I39*L39*N39</f>
        <v>0.61593315972222218</v>
      </c>
    </row>
    <row r="40" spans="1:51" ht="7.5" customHeight="1" thickBot="1">
      <c r="B40" s="22"/>
      <c r="C40" s="22"/>
      <c r="D40" s="22"/>
      <c r="E40" s="22"/>
      <c r="F40" s="22"/>
      <c r="G40" s="22"/>
      <c r="H40" s="22"/>
      <c r="I40" s="22"/>
      <c r="J40" s="22"/>
      <c r="K40" s="22"/>
      <c r="L40" s="22"/>
      <c r="M40" s="22"/>
      <c r="N40" s="22"/>
      <c r="O40" s="63"/>
      <c r="P40" s="64"/>
      <c r="Q40" s="54"/>
    </row>
    <row r="41" spans="1:51" ht="18.75" thickBot="1">
      <c r="B41" s="98" t="s">
        <v>47</v>
      </c>
      <c r="C41" s="99"/>
      <c r="D41" s="99"/>
      <c r="E41" s="99"/>
      <c r="F41" s="99"/>
      <c r="G41" s="99"/>
      <c r="H41" s="99"/>
      <c r="I41" s="99"/>
      <c r="J41" s="99"/>
      <c r="K41" s="99"/>
      <c r="L41" s="99"/>
      <c r="M41" s="99"/>
      <c r="N41" s="100"/>
      <c r="O41" s="63"/>
      <c r="P41" s="64"/>
      <c r="Q41" s="68" t="s">
        <v>44</v>
      </c>
    </row>
    <row r="42" spans="1:51" ht="18.75" thickBot="1">
      <c r="B42" s="69"/>
      <c r="C42" s="28">
        <f>C33</f>
        <v>0.8571428571428571</v>
      </c>
      <c r="D42" s="26" t="s">
        <v>27</v>
      </c>
      <c r="E42" s="28">
        <f>E33</f>
        <v>0.91666666666666663</v>
      </c>
      <c r="F42" s="26" t="s">
        <v>27</v>
      </c>
      <c r="G42" s="28">
        <f>G33</f>
        <v>0.875</v>
      </c>
      <c r="H42" s="26" t="s">
        <v>27</v>
      </c>
      <c r="I42" s="28">
        <f>I33</f>
        <v>0.83333333333333337</v>
      </c>
      <c r="J42" s="85" t="s">
        <v>27</v>
      </c>
      <c r="K42" s="86"/>
      <c r="L42" s="70">
        <f>L39</f>
        <v>0.95</v>
      </c>
      <c r="M42" s="26" t="s">
        <v>27</v>
      </c>
      <c r="N42" s="28">
        <f>N33</f>
        <v>0.97</v>
      </c>
      <c r="O42" s="87" t="s">
        <v>28</v>
      </c>
      <c r="P42" s="88"/>
      <c r="Q42" s="66">
        <f>C42*E42*G42*I42*L42*N42</f>
        <v>0.52794270833333323</v>
      </c>
    </row>
    <row r="43" spans="1:51" ht="6.75" customHeight="1" thickBot="1">
      <c r="B43" s="22"/>
      <c r="C43" s="22"/>
      <c r="D43" s="22"/>
      <c r="E43" s="22"/>
      <c r="F43" s="22"/>
      <c r="G43" s="22"/>
      <c r="H43" s="22"/>
      <c r="I43" s="22"/>
      <c r="J43" s="22"/>
      <c r="K43" s="22"/>
      <c r="L43" s="22"/>
      <c r="M43" s="22"/>
      <c r="N43" s="22"/>
      <c r="P43" s="27"/>
      <c r="Q43" s="22"/>
    </row>
    <row r="44" spans="1:51" s="58" customFormat="1" ht="15" customHeight="1" thickTop="1">
      <c r="A44" s="57"/>
      <c r="B44" s="79" t="s">
        <v>43</v>
      </c>
      <c r="C44" s="80"/>
      <c r="D44" s="80"/>
      <c r="E44" s="80"/>
      <c r="F44" s="80"/>
      <c r="G44" s="80"/>
      <c r="H44" s="80"/>
      <c r="I44" s="80"/>
      <c r="J44" s="80"/>
      <c r="K44" s="80"/>
      <c r="L44" s="80"/>
      <c r="M44" s="80"/>
      <c r="N44" s="80"/>
      <c r="O44" s="80"/>
      <c r="P44" s="80"/>
      <c r="Q44" s="80"/>
      <c r="R44" s="57"/>
      <c r="S44" s="57"/>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row>
    <row r="45" spans="1:51" s="56" customFormat="1">
      <c r="A45" s="55"/>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row>
    <row r="46" spans="1:51">
      <c r="B46" s="22"/>
      <c r="C46" s="22"/>
      <c r="D46" s="22"/>
      <c r="E46" s="22"/>
      <c r="F46" s="22"/>
      <c r="G46" s="22"/>
      <c r="H46" s="22"/>
      <c r="I46" s="22"/>
      <c r="J46" s="22"/>
      <c r="K46" s="22"/>
      <c r="L46" s="22"/>
      <c r="M46" s="22"/>
      <c r="N46" s="22"/>
      <c r="P46" s="22"/>
      <c r="Q46" s="22"/>
    </row>
    <row r="47" spans="1:51">
      <c r="B47" s="22"/>
      <c r="C47" s="22"/>
      <c r="D47" s="22"/>
      <c r="E47" s="22"/>
      <c r="F47" s="22"/>
      <c r="G47" s="22"/>
      <c r="H47" s="22"/>
      <c r="I47" s="22"/>
      <c r="J47" s="22"/>
      <c r="K47" s="22"/>
      <c r="L47" s="22"/>
      <c r="M47" s="22"/>
      <c r="N47" s="22"/>
      <c r="P47" s="22"/>
      <c r="Q47" s="22"/>
    </row>
    <row r="48" spans="1:51">
      <c r="B48" s="22"/>
      <c r="C48" s="22"/>
      <c r="D48" s="22"/>
      <c r="E48" s="22"/>
      <c r="F48" s="22"/>
      <c r="G48" s="22"/>
      <c r="H48" s="22"/>
      <c r="I48" s="22"/>
      <c r="J48" s="22"/>
      <c r="K48" s="22"/>
      <c r="L48" s="22"/>
      <c r="M48" s="22"/>
      <c r="N48" s="22"/>
      <c r="P48" s="22"/>
      <c r="Q48" s="22"/>
    </row>
    <row r="49" spans="2:17">
      <c r="B49" s="22"/>
      <c r="C49" s="22"/>
      <c r="D49" s="22"/>
      <c r="E49" s="22"/>
      <c r="F49" s="22"/>
      <c r="G49" s="22"/>
      <c r="H49" s="22"/>
      <c r="I49" s="22"/>
      <c r="J49" s="22"/>
      <c r="K49" s="22"/>
      <c r="L49" s="22"/>
      <c r="M49" s="22"/>
      <c r="N49" s="22"/>
      <c r="P49" s="22"/>
      <c r="Q49" s="22"/>
    </row>
    <row r="50" spans="2:17" s="22" customFormat="1"/>
    <row r="51" spans="2:17" s="22" customFormat="1"/>
    <row r="52" spans="2:17" s="22" customFormat="1"/>
    <row r="53" spans="2:17" s="22" customFormat="1"/>
    <row r="54" spans="2:17" s="22" customFormat="1"/>
    <row r="55" spans="2:17" s="22" customFormat="1"/>
    <row r="56" spans="2:17" s="22" customFormat="1"/>
    <row r="57" spans="2:17" s="22" customFormat="1"/>
    <row r="58" spans="2:17" s="22" customFormat="1"/>
    <row r="59" spans="2:17" s="22" customFormat="1"/>
    <row r="60" spans="2:17" s="22" customFormat="1"/>
    <row r="61" spans="2:17" s="22" customFormat="1"/>
    <row r="62" spans="2:17" s="22" customFormat="1"/>
    <row r="63" spans="2:17" s="22" customFormat="1"/>
    <row r="64" spans="2:17" s="22" customFormat="1"/>
    <row r="65" s="22" customFormat="1"/>
    <row r="66" s="22" customFormat="1"/>
    <row r="67" s="22" customFormat="1"/>
    <row r="68" s="22" customFormat="1"/>
    <row r="69" s="22" customFormat="1"/>
    <row r="70" s="22" customFormat="1"/>
    <row r="71" s="22" customFormat="1"/>
    <row r="72" s="22" customFormat="1"/>
    <row r="73" s="22" customFormat="1"/>
    <row r="74" s="22" customFormat="1"/>
    <row r="75" s="22" customFormat="1"/>
    <row r="76" s="22" customFormat="1"/>
    <row r="77" s="22" customFormat="1"/>
    <row r="78" s="22" customFormat="1"/>
    <row r="79" s="22" customFormat="1"/>
    <row r="80" s="22" customFormat="1"/>
    <row r="81" s="22" customFormat="1"/>
    <row r="82" s="22" customFormat="1"/>
    <row r="83" s="22" customFormat="1"/>
    <row r="84" s="22" customFormat="1"/>
    <row r="85" s="22" customFormat="1"/>
    <row r="86" s="22" customFormat="1"/>
    <row r="87" s="22" customFormat="1"/>
    <row r="88" s="22" customFormat="1"/>
    <row r="89" s="22" customFormat="1"/>
    <row r="90" s="22" customFormat="1"/>
  </sheetData>
  <sheetProtection password="ECAC" sheet="1" formatCells="0" formatColumns="0" formatRows="0" insertColumns="0" insertRows="0" insertHyperlinks="0" deleteColumns="0" deleteRows="0" sort="0" autoFilter="0" pivotTables="0"/>
  <mergeCells count="41">
    <mergeCell ref="J26:L26"/>
    <mergeCell ref="F17:G18"/>
    <mergeCell ref="P7:Q33"/>
    <mergeCell ref="D12:N13"/>
    <mergeCell ref="H17:N18"/>
    <mergeCell ref="J19:N20"/>
    <mergeCell ref="M21:N22"/>
    <mergeCell ref="F14:I16"/>
    <mergeCell ref="B9:D11"/>
    <mergeCell ref="J9:N11"/>
    <mergeCell ref="H7:N8"/>
    <mergeCell ref="B26:C26"/>
    <mergeCell ref="D26:E26"/>
    <mergeCell ref="F26:G26"/>
    <mergeCell ref="H26:I26"/>
    <mergeCell ref="B5:Q5"/>
    <mergeCell ref="M26:N26"/>
    <mergeCell ref="M23:N23"/>
    <mergeCell ref="J24:K24"/>
    <mergeCell ref="H22:H24"/>
    <mergeCell ref="J21:L22"/>
    <mergeCell ref="D38:N38"/>
    <mergeCell ref="B41:N41"/>
    <mergeCell ref="B7:G8"/>
    <mergeCell ref="E10:F10"/>
    <mergeCell ref="D14:E18"/>
    <mergeCell ref="H35:N35"/>
    <mergeCell ref="B12:C15"/>
    <mergeCell ref="B17:C18"/>
    <mergeCell ref="J15:K15"/>
    <mergeCell ref="L14:N16"/>
    <mergeCell ref="B44:Q44"/>
    <mergeCell ref="H19:I21"/>
    <mergeCell ref="J36:K36"/>
    <mergeCell ref="J39:K39"/>
    <mergeCell ref="J42:K42"/>
    <mergeCell ref="O36:P36"/>
    <mergeCell ref="O39:P39"/>
    <mergeCell ref="O42:P42"/>
    <mergeCell ref="B21:C24"/>
    <mergeCell ref="J23:K23"/>
  </mergeCells>
  <phoneticPr fontId="4" type="noConversion"/>
  <pageMargins left="0.5" right="0.5" top="0.5" bottom="0.5" header="0" footer="0"/>
  <pageSetup scale="82" orientation="landscape" horizontalDpi="4294967293"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OEE Definitions</vt:lpstr>
      <vt:lpstr>'OEE Definitions'!Print_Area</vt:lpstr>
    </vt:vector>
  </TitlesOfParts>
  <Company>Sylution.com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Geoff Mueller</dc:creator>
  <cp:lastModifiedBy>Kevin</cp:lastModifiedBy>
  <cp:lastPrinted>2010-01-21T15:29:06Z</cp:lastPrinted>
  <dcterms:created xsi:type="dcterms:W3CDTF">2009-07-27T18:23:56Z</dcterms:created>
  <dcterms:modified xsi:type="dcterms:W3CDTF">2010-01-22T13:21:48Z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